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2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N:\Podatki\SPLET 2023\"/>
    </mc:Choice>
  </mc:AlternateContent>
  <xr:revisionPtr revIDLastSave="0" documentId="13_ncr:1_{9000D5FD-80D3-4176-843A-82D083CC0266}" xr6:coauthVersionLast="47" xr6:coauthVersionMax="47" xr10:uidLastSave="{00000000-0000-0000-0000-000000000000}"/>
  <bookViews>
    <workbookView xWindow="-108" yWindow="-108" windowWidth="23256" windowHeight="14016" xr2:uid="{00000000-000D-0000-FFFF-FFFF00000000}"/>
  </bookViews>
  <sheets>
    <sheet name="SLO" sheetId="1" r:id="rId1"/>
    <sheet name="ANG" sheetId="2" r:id="rId2"/>
  </sheets>
  <externalReferences>
    <externalReference r:id="rId3"/>
    <externalReference r:id="rId4"/>
  </externalReferences>
  <definedNames>
    <definedName name="_xlnm.Print_Area" localSheetId="1">ANG!$A$1:$AD$154</definedName>
    <definedName name="_xlnm.Print_Area" localSheetId="0">SLO!$A$1:$AK$154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H70" i="2"/>
  <c r="I70" i="2"/>
  <c r="J70" i="2"/>
  <c r="K70" i="2"/>
  <c r="L70" i="2"/>
  <c r="C69" i="2"/>
  <c r="D69" i="2"/>
  <c r="E69" i="2"/>
  <c r="F69" i="2"/>
  <c r="G69" i="2"/>
  <c r="H69" i="2"/>
  <c r="I69" i="2"/>
  <c r="J69" i="2"/>
  <c r="J10" i="2" s="1"/>
  <c r="K69" i="2"/>
  <c r="L69" i="2"/>
  <c r="C67" i="2"/>
  <c r="D67" i="2"/>
  <c r="E68" i="2" s="1"/>
  <c r="E67" i="2"/>
  <c r="F67" i="2"/>
  <c r="G68" i="2" s="1"/>
  <c r="G67" i="2"/>
  <c r="H67" i="2"/>
  <c r="I67" i="2"/>
  <c r="J67" i="2"/>
  <c r="K67" i="2"/>
  <c r="L67" i="2"/>
  <c r="C79" i="2"/>
  <c r="D79" i="2"/>
  <c r="E79" i="2"/>
  <c r="F79" i="2"/>
  <c r="G79" i="2"/>
  <c r="H79" i="2"/>
  <c r="I79" i="2"/>
  <c r="J79" i="2"/>
  <c r="K79" i="2"/>
  <c r="M79" i="2"/>
  <c r="C70" i="1"/>
  <c r="D70" i="1"/>
  <c r="E70" i="1"/>
  <c r="F70" i="1"/>
  <c r="G70" i="1"/>
  <c r="H70" i="1"/>
  <c r="I70" i="1"/>
  <c r="J70" i="1"/>
  <c r="K70" i="1"/>
  <c r="M70" i="1"/>
  <c r="C69" i="1"/>
  <c r="D69" i="1"/>
  <c r="E69" i="1"/>
  <c r="F69" i="1"/>
  <c r="G69" i="1"/>
  <c r="H69" i="1"/>
  <c r="I69" i="1"/>
  <c r="J69" i="1"/>
  <c r="K69" i="1"/>
  <c r="M69" i="1"/>
  <c r="D109" i="2"/>
  <c r="E109" i="2"/>
  <c r="F109" i="2"/>
  <c r="G109" i="2"/>
  <c r="H109" i="2"/>
  <c r="I109" i="2"/>
  <c r="J109" i="2"/>
  <c r="K109" i="2"/>
  <c r="L109" i="2"/>
  <c r="D106" i="2"/>
  <c r="E106" i="2"/>
  <c r="F106" i="2"/>
  <c r="G106" i="2"/>
  <c r="H106" i="2"/>
  <c r="I106" i="2"/>
  <c r="J106" i="2"/>
  <c r="K106" i="2"/>
  <c r="L106" i="2"/>
  <c r="D89" i="2"/>
  <c r="E89" i="2"/>
  <c r="F89" i="2"/>
  <c r="G89" i="2"/>
  <c r="H89" i="2"/>
  <c r="I89" i="2"/>
  <c r="J89" i="2"/>
  <c r="K89" i="2"/>
  <c r="L89" i="2"/>
  <c r="D86" i="2"/>
  <c r="E86" i="2"/>
  <c r="F86" i="2"/>
  <c r="G86" i="2"/>
  <c r="H86" i="2"/>
  <c r="I86" i="2"/>
  <c r="J86" i="2"/>
  <c r="K86" i="2"/>
  <c r="M86" i="2"/>
  <c r="D71" i="2"/>
  <c r="F71" i="2"/>
  <c r="G71" i="2"/>
  <c r="H71" i="2"/>
  <c r="I71" i="2"/>
  <c r="J71" i="2"/>
  <c r="K71" i="2"/>
  <c r="L71" i="2"/>
  <c r="D68" i="2"/>
  <c r="F68" i="2"/>
  <c r="H68" i="2"/>
  <c r="I68" i="2"/>
  <c r="J68" i="2"/>
  <c r="K68" i="2"/>
  <c r="L68" i="2"/>
  <c r="D40" i="2"/>
  <c r="E40" i="2"/>
  <c r="F40" i="2"/>
  <c r="G40" i="2"/>
  <c r="H40" i="2"/>
  <c r="I40" i="2"/>
  <c r="J40" i="2"/>
  <c r="K40" i="2"/>
  <c r="L40" i="2"/>
  <c r="C10" i="2"/>
  <c r="D10" i="2"/>
  <c r="E10" i="2"/>
  <c r="F10" i="2"/>
  <c r="G10" i="2"/>
  <c r="H10" i="2"/>
  <c r="I10" i="2"/>
  <c r="K10" i="2"/>
  <c r="L10" i="2"/>
  <c r="C8" i="2"/>
  <c r="D8" i="2"/>
  <c r="E8" i="2"/>
  <c r="F8" i="2"/>
  <c r="F9" i="2" s="1"/>
  <c r="G8" i="2"/>
  <c r="H8" i="2"/>
  <c r="I8" i="2"/>
  <c r="J8" i="2"/>
  <c r="J9" i="2" s="1"/>
  <c r="K8" i="2"/>
  <c r="L8" i="2"/>
  <c r="D9" i="2"/>
  <c r="E9" i="2"/>
  <c r="H9" i="2"/>
  <c r="I9" i="2"/>
  <c r="L9" i="2"/>
  <c r="K109" i="1"/>
  <c r="L109" i="1"/>
  <c r="M109" i="1"/>
  <c r="H109" i="1"/>
  <c r="I109" i="1"/>
  <c r="J109" i="1"/>
  <c r="E109" i="1"/>
  <c r="F109" i="1"/>
  <c r="G109" i="1"/>
  <c r="D106" i="1"/>
  <c r="E106" i="1"/>
  <c r="F106" i="1"/>
  <c r="J89" i="1"/>
  <c r="K89" i="1"/>
  <c r="L89" i="1"/>
  <c r="M89" i="1"/>
  <c r="E89" i="1"/>
  <c r="F89" i="1"/>
  <c r="G89" i="1"/>
  <c r="H89" i="1"/>
  <c r="I89" i="1"/>
  <c r="D86" i="1"/>
  <c r="E86" i="1"/>
  <c r="F86" i="1"/>
  <c r="C79" i="1"/>
  <c r="D79" i="1"/>
  <c r="E79" i="1"/>
  <c r="F79" i="1"/>
  <c r="G79" i="1"/>
  <c r="H79" i="1"/>
  <c r="I79" i="1"/>
  <c r="J79" i="1"/>
  <c r="K79" i="1"/>
  <c r="M79" i="1"/>
  <c r="C67" i="1"/>
  <c r="D67" i="1"/>
  <c r="E67" i="1"/>
  <c r="F67" i="1"/>
  <c r="G67" i="1"/>
  <c r="H67" i="1"/>
  <c r="I67" i="1"/>
  <c r="J67" i="1"/>
  <c r="K67" i="1"/>
  <c r="M67" i="1"/>
  <c r="D40" i="1"/>
  <c r="E40" i="1"/>
  <c r="F40" i="1"/>
  <c r="G40" i="1"/>
  <c r="H40" i="1"/>
  <c r="I40" i="1"/>
  <c r="J40" i="1"/>
  <c r="K40" i="1"/>
  <c r="L40" i="1"/>
  <c r="C10" i="1"/>
  <c r="D10" i="1"/>
  <c r="E10" i="1"/>
  <c r="D8" i="1"/>
  <c r="E8" i="1"/>
  <c r="F9" i="1"/>
  <c r="G9" i="1"/>
  <c r="H9" i="1"/>
  <c r="I9" i="1"/>
  <c r="J9" i="1"/>
  <c r="K9" i="1"/>
  <c r="L9" i="1"/>
  <c r="M9" i="1"/>
  <c r="M9" i="2"/>
  <c r="M40" i="2"/>
  <c r="M71" i="2"/>
  <c r="M89" i="2"/>
  <c r="M109" i="2"/>
  <c r="K106" i="1"/>
  <c r="L106" i="1"/>
  <c r="M106" i="1"/>
  <c r="K86" i="1"/>
  <c r="L86" i="1"/>
  <c r="M86" i="1"/>
  <c r="K68" i="1"/>
  <c r="L68" i="1"/>
  <c r="M68" i="1"/>
  <c r="M40" i="1"/>
  <c r="M106" i="2"/>
  <c r="M10" i="2"/>
  <c r="M8" i="2"/>
  <c r="M10" i="1"/>
  <c r="M8" i="1"/>
  <c r="Q17" i="1"/>
  <c r="Q16" i="1"/>
  <c r="M67" i="2"/>
  <c r="M68" i="2" s="1"/>
  <c r="M69" i="2"/>
  <c r="M70" i="2"/>
  <c r="P98" i="1"/>
  <c r="P97" i="1"/>
  <c r="P69" i="1"/>
  <c r="P68" i="1"/>
  <c r="E71" i="2" l="1"/>
  <c r="K9" i="2"/>
  <c r="G9" i="2"/>
  <c r="E9" i="1"/>
  <c r="L71" i="1"/>
  <c r="L86" i="2"/>
  <c r="L79" i="2" l="1"/>
  <c r="J10" i="1" l="1"/>
  <c r="K10" i="1"/>
  <c r="I10" i="1"/>
  <c r="G10" i="1"/>
  <c r="H10" i="1"/>
  <c r="L8" i="1"/>
  <c r="J8" i="1"/>
  <c r="K8" i="1"/>
  <c r="I8" i="1"/>
  <c r="G8" i="1"/>
  <c r="H8" i="1"/>
  <c r="L79" i="1"/>
  <c r="K71" i="1"/>
  <c r="L70" i="1"/>
  <c r="L69" i="1"/>
  <c r="L10" i="1" s="1"/>
  <c r="L67" i="1"/>
  <c r="D9" i="1" l="1"/>
  <c r="D71" i="1"/>
  <c r="E71" i="1"/>
  <c r="F71" i="1"/>
  <c r="G71" i="1"/>
  <c r="H71" i="1"/>
  <c r="D89" i="1"/>
  <c r="D109" i="1" l="1"/>
  <c r="H106" i="1" l="1"/>
  <c r="I106" i="1"/>
  <c r="J106" i="1"/>
  <c r="G106" i="1"/>
  <c r="H86" i="1"/>
  <c r="I86" i="1"/>
  <c r="J86" i="1"/>
  <c r="G86" i="1"/>
  <c r="I71" i="1"/>
  <c r="J71" i="1"/>
  <c r="J68" i="1"/>
  <c r="I68" i="1"/>
  <c r="H68" i="1"/>
  <c r="G68" i="1"/>
  <c r="F98" i="2" l="1"/>
  <c r="F10" i="1"/>
  <c r="F8" i="1" l="1"/>
</calcChain>
</file>

<file path=xl/sharedStrings.xml><?xml version="1.0" encoding="utf-8"?>
<sst xmlns="http://schemas.openxmlformats.org/spreadsheetml/2006/main" count="130" uniqueCount="56">
  <si>
    <t>CELOTNO PODROČJE</t>
  </si>
  <si>
    <t>BPI*  (v mio EUR)</t>
  </si>
  <si>
    <t xml:space="preserve">  index</t>
  </si>
  <si>
    <t>Dajatve (v mio EUR)</t>
  </si>
  <si>
    <t>*Bruto prihodek od iger (skupaj vplačila zmanjšana za izplačane dobitke), brez napitnin in vstopnin.</t>
  </si>
  <si>
    <t>KLASIČNE IGRE NA SREČO</t>
  </si>
  <si>
    <t>BPI (v mio EUR)</t>
  </si>
  <si>
    <t>POSEBNE IGRE NA SREČO</t>
  </si>
  <si>
    <t>Število igralnih miz in igralnih avtomatov</t>
  </si>
  <si>
    <t>Igralni saloni</t>
  </si>
  <si>
    <t>Igralne mize</t>
  </si>
  <si>
    <t>Igralnice</t>
  </si>
  <si>
    <t>Igralni avtomati</t>
  </si>
  <si>
    <t>IGRALNICE</t>
  </si>
  <si>
    <t>Število igralnic, igralnih miz in igralnih avtomatov</t>
  </si>
  <si>
    <t>IGRALNI SALONI</t>
  </si>
  <si>
    <t>Število igralnih salonov in igralnih avtomatov</t>
  </si>
  <si>
    <t xml:space="preserve"> -</t>
  </si>
  <si>
    <t>LOTTERY AND CASINO GAMES</t>
  </si>
  <si>
    <t>GGR*  (millions EUR)</t>
  </si>
  <si>
    <t>LOTTERIES</t>
  </si>
  <si>
    <t>Taxes (millions EUR)</t>
  </si>
  <si>
    <t xml:space="preserve">*Gross gaming revenue (total sales reduced by paid out prizes). </t>
  </si>
  <si>
    <t xml:space="preserve">CASINOS AND GAMING HALLS </t>
  </si>
  <si>
    <t>GGR (millions EUR)</t>
  </si>
  <si>
    <t>Number of visitors (millions)</t>
  </si>
  <si>
    <t>No. tables and slots (real numbers)</t>
  </si>
  <si>
    <t>Gaming tables</t>
  </si>
  <si>
    <t>Slots</t>
  </si>
  <si>
    <t xml:space="preserve">CASINOS </t>
  </si>
  <si>
    <t>No. casinos, tables and slots  (real numbers)</t>
  </si>
  <si>
    <t>Casinos</t>
  </si>
  <si>
    <t xml:space="preserve">GAMING HALLS </t>
  </si>
  <si>
    <t>No. gaming halls and slots  (real numbers)</t>
  </si>
  <si>
    <t>Gaming halls</t>
  </si>
  <si>
    <t>**Koncesijska dajatev in davek od iger na srečo (ne vključuje davka na srečke)</t>
  </si>
  <si>
    <t>**Concession fee and gambling tax (Tax on Lottery Tickets is not included)</t>
  </si>
  <si>
    <t>*Tax on Lottery Tickets is not included.</t>
  </si>
  <si>
    <t>Klasične igre na srečo</t>
  </si>
  <si>
    <t>Posebne igre na srečo</t>
  </si>
  <si>
    <t>Obiskovalci</t>
  </si>
  <si>
    <t>BPI</t>
  </si>
  <si>
    <t xml:space="preserve">BPI </t>
  </si>
  <si>
    <t>*Ne vključujejo davka na srečke.</t>
  </si>
  <si>
    <t>Dajatve** (v mio EUR)</t>
  </si>
  <si>
    <t>Taxes* (millions EUR)</t>
  </si>
  <si>
    <t>Taxes** (millions EUR)</t>
  </si>
  <si>
    <t>Dajatve* (v mio EUR)</t>
  </si>
  <si>
    <t>ZBIRNI PODATKI O IGRAH NA SREČO V SLOVENIJI V OBDOBJU 2012-2022</t>
  </si>
  <si>
    <t>GAMING MARKET IN SLOVENIA IN THE PERIOD 2012-2022</t>
  </si>
  <si>
    <t>Dva prireditelja sta v letu 2022 skupaj prirejala 19 klasičnih iger na srečo.</t>
  </si>
  <si>
    <t>There are two organisers in the field of classical games that organise all together 19 different classical games in 2022.</t>
  </si>
  <si>
    <t>CASINOS</t>
  </si>
  <si>
    <t>GAMING HALLS</t>
  </si>
  <si>
    <t>Visitors</t>
  </si>
  <si>
    <t>Obiskovalci (v milijonih)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</si>
</sst>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#,##0.0"/>
    <numFmt numFmtId="166" formatCode="#,##0.000"/>
    <numFmt numFmtId="167" formatCode="#,##0.000000"/>
  </numFmts>
  <fonts count="18" x14ac:knownFonts="1">
    <font>
      <sz val="11"/>
      <color theme="1"/>
      <name val="Arial"/>
      <family val="2"/>
      <charset val="238"/>
    </font>
    <font>
      <sz val="20"/>
      <name val="Arial"/>
      <family val="2"/>
    </font>
    <font>
      <sz val="20"/>
      <name val="Arial"/>
      <family val="2"/>
      <charset val="238"/>
    </font>
    <font>
      <sz val="26"/>
      <name val="Arial"/>
      <family val="2"/>
    </font>
    <font>
      <sz val="26"/>
      <color theme="0"/>
      <name val="Arial"/>
      <family val="2"/>
    </font>
    <font>
      <b/>
      <sz val="26"/>
      <color theme="0"/>
      <name val="Calibri Light"/>
      <family val="1"/>
      <charset val="238"/>
      <scheme val="major"/>
    </font>
    <font>
      <b/>
      <sz val="26"/>
      <name val="Arial"/>
      <family val="2"/>
    </font>
    <font>
      <i/>
      <sz val="26"/>
      <name val="Arial"/>
      <family val="2"/>
    </font>
    <font>
      <sz val="26"/>
      <name val="Arial"/>
      <family val="2"/>
      <charset val="238"/>
    </font>
    <font>
      <sz val="26"/>
      <color rgb="FF333333"/>
      <name val="Arial"/>
      <family val="2"/>
      <charset val="238"/>
    </font>
    <font>
      <b/>
      <sz val="26"/>
      <color indexed="9"/>
      <name val="Arial"/>
      <family val="2"/>
    </font>
    <font>
      <b/>
      <sz val="26"/>
      <color rgb="FF003399"/>
      <name val="Arial"/>
      <family val="2"/>
    </font>
    <font>
      <b/>
      <sz val="26"/>
      <name val="Arial"/>
      <family val="2"/>
      <charset val="238"/>
    </font>
    <font>
      <b/>
      <sz val="36"/>
      <color theme="0"/>
      <name val="Arial"/>
      <family val="2"/>
      <charset val="238"/>
    </font>
    <font>
      <sz val="22"/>
      <name val="Arial"/>
      <family val="2"/>
    </font>
    <font>
      <b/>
      <sz val="22"/>
      <name val="Arial"/>
      <family val="2"/>
    </font>
    <font>
      <sz val="20"/>
      <color rgb="FFFF0000"/>
      <name val="Arial"/>
      <family val="2"/>
    </font>
    <font>
      <sz val="26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0000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33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8">
    <xf numFmtId="0" fontId="0" fillId="0" borderId="0" xfId="0"/>
    <xf numFmtId="0" fontId="3" fillId="0" borderId="0" xfId="0" applyFont="1"/>
    <xf numFmtId="0" fontId="4" fillId="3" borderId="0" xfId="0" applyFont="1" applyFill="1" applyAlignment="1">
      <alignment horizontal="center"/>
    </xf>
    <xf numFmtId="0" fontId="3" fillId="3" borderId="0" xfId="0" applyFont="1" applyFill="1"/>
    <xf numFmtId="0" fontId="5" fillId="4" borderId="0" xfId="0" applyFont="1" applyFill="1" applyBorder="1"/>
    <xf numFmtId="0" fontId="6" fillId="5" borderId="1" xfId="0" applyFont="1" applyFill="1" applyBorder="1" applyAlignment="1">
      <alignment horizontal="right"/>
    </xf>
    <xf numFmtId="0" fontId="6" fillId="5" borderId="1" xfId="0" applyFont="1" applyFill="1" applyBorder="1" applyAlignment="1">
      <alignment horizontal="center"/>
    </xf>
    <xf numFmtId="0" fontId="6" fillId="0" borderId="0" xfId="0" applyFont="1" applyBorder="1" applyAlignment="1">
      <alignment horizontal="center" vertical="center"/>
    </xf>
    <xf numFmtId="0" fontId="3" fillId="0" borderId="0" xfId="0" applyFont="1" applyBorder="1"/>
    <xf numFmtId="0" fontId="3" fillId="0" borderId="1" xfId="0" applyFont="1" applyFill="1" applyBorder="1" applyAlignment="1"/>
    <xf numFmtId="164" fontId="3" fillId="3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left" indent="2"/>
    </xf>
    <xf numFmtId="1" fontId="6" fillId="3" borderId="1" xfId="0" applyNumberFormat="1" applyFont="1" applyFill="1" applyBorder="1" applyAlignment="1">
      <alignment horizontal="center"/>
    </xf>
    <xf numFmtId="165" fontId="3" fillId="3" borderId="1" xfId="0" applyNumberFormat="1" applyFont="1" applyFill="1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Fill="1" applyBorder="1" applyAlignment="1">
      <alignment horizontal="left" indent="1"/>
    </xf>
    <xf numFmtId="49" fontId="6" fillId="0" borderId="0" xfId="0" applyNumberFormat="1" applyFont="1" applyBorder="1" applyAlignment="1">
      <alignment horizontal="center" vertical="center"/>
    </xf>
    <xf numFmtId="49" fontId="3" fillId="0" borderId="0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4" fontId="3" fillId="0" borderId="0" xfId="0" applyNumberFormat="1" applyFont="1" applyAlignment="1">
      <alignment horizontal="right"/>
    </xf>
    <xf numFmtId="0" fontId="3" fillId="0" borderId="0" xfId="0" applyFont="1" applyFill="1" applyBorder="1" applyAlignment="1">
      <alignment horizontal="left" wrapText="1"/>
    </xf>
    <xf numFmtId="0" fontId="6" fillId="0" borderId="0" xfId="0" applyFont="1" applyBorder="1" applyAlignment="1">
      <alignment horizontal="left"/>
    </xf>
    <xf numFmtId="0" fontId="7" fillId="0" borderId="0" xfId="0" applyFont="1" applyFill="1" applyBorder="1" applyAlignment="1">
      <alignment horizontal="left"/>
    </xf>
    <xf numFmtId="0" fontId="9" fillId="0" borderId="0" xfId="0" applyFont="1" applyAlignment="1">
      <alignment vertical="center"/>
    </xf>
    <xf numFmtId="0" fontId="6" fillId="0" borderId="0" xfId="0" applyFont="1" applyBorder="1"/>
    <xf numFmtId="0" fontId="10" fillId="5" borderId="1" xfId="0" applyFont="1" applyFill="1" applyBorder="1"/>
    <xf numFmtId="3" fontId="6" fillId="3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left"/>
    </xf>
    <xf numFmtId="166" fontId="3" fillId="3" borderId="1" xfId="0" applyNumberFormat="1" applyFont="1" applyFill="1" applyBorder="1" applyAlignment="1">
      <alignment horizontal="center"/>
    </xf>
    <xf numFmtId="164" fontId="3" fillId="0" borderId="0" xfId="0" applyNumberFormat="1" applyFont="1" applyBorder="1" applyAlignment="1">
      <alignment horizontal="center"/>
    </xf>
    <xf numFmtId="0" fontId="11" fillId="0" borderId="0" xfId="0" applyFont="1" applyFill="1" applyBorder="1" applyAlignment="1">
      <alignment horizontal="left" indent="1"/>
    </xf>
    <xf numFmtId="1" fontId="3" fillId="3" borderId="1" xfId="0" applyNumberFormat="1" applyFont="1" applyFill="1" applyBorder="1" applyAlignment="1">
      <alignment horizontal="center"/>
    </xf>
    <xf numFmtId="1" fontId="8" fillId="3" borderId="1" xfId="0" applyNumberFormat="1" applyFont="1" applyFill="1" applyBorder="1" applyAlignment="1">
      <alignment horizontal="center"/>
    </xf>
    <xf numFmtId="3" fontId="12" fillId="3" borderId="1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left" indent="2"/>
    </xf>
    <xf numFmtId="0" fontId="6" fillId="0" borderId="0" xfId="0" applyFont="1" applyFill="1" applyBorder="1" applyAlignment="1">
      <alignment horizontal="left" indent="1"/>
    </xf>
    <xf numFmtId="0" fontId="3" fillId="0" borderId="0" xfId="0" applyFont="1" applyFill="1" applyBorder="1"/>
    <xf numFmtId="0" fontId="3" fillId="3" borderId="0" xfId="0" applyFont="1" applyFill="1" applyBorder="1"/>
    <xf numFmtId="3" fontId="3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6" fillId="0" borderId="0" xfId="0" applyFont="1" applyFill="1" applyBorder="1"/>
    <xf numFmtId="0" fontId="6" fillId="3" borderId="0" xfId="0" applyFont="1" applyFill="1" applyBorder="1" applyAlignment="1">
      <alignment horizontal="center" vertical="center"/>
    </xf>
    <xf numFmtId="165" fontId="3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/>
    <xf numFmtId="0" fontId="2" fillId="0" borderId="0" xfId="0" applyFont="1" applyAlignment="1">
      <alignment horizontal="left"/>
    </xf>
    <xf numFmtId="0" fontId="1" fillId="0" borderId="0" xfId="0" applyFont="1" applyFill="1" applyBorder="1" applyAlignment="1"/>
    <xf numFmtId="0" fontId="1" fillId="0" borderId="0" xfId="0" applyFont="1" applyAlignment="1"/>
    <xf numFmtId="0" fontId="14" fillId="0" borderId="0" xfId="0" applyFont="1"/>
    <xf numFmtId="0" fontId="14" fillId="3" borderId="0" xfId="0" applyFont="1" applyFill="1"/>
    <xf numFmtId="0" fontId="14" fillId="0" borderId="0" xfId="0" applyFont="1" applyBorder="1"/>
    <xf numFmtId="0" fontId="15" fillId="0" borderId="0" xfId="0" applyFont="1" applyAlignment="1">
      <alignment horizontal="center" vertical="center"/>
    </xf>
    <xf numFmtId="49" fontId="15" fillId="0" borderId="0" xfId="0" applyNumberFormat="1" applyFont="1" applyBorder="1" applyAlignment="1">
      <alignment horizontal="center" vertical="center"/>
    </xf>
    <xf numFmtId="4" fontId="14" fillId="0" borderId="0" xfId="0" applyNumberFormat="1" applyFont="1" applyAlignment="1">
      <alignment horizontal="right"/>
    </xf>
    <xf numFmtId="164" fontId="14" fillId="0" borderId="0" xfId="0" applyNumberFormat="1" applyFont="1" applyBorder="1" applyAlignment="1">
      <alignment horizontal="center"/>
    </xf>
    <xf numFmtId="0" fontId="14" fillId="0" borderId="0" xfId="0" applyFont="1" applyFill="1" applyBorder="1"/>
    <xf numFmtId="0" fontId="1" fillId="0" borderId="0" xfId="0" applyFont="1"/>
    <xf numFmtId="0" fontId="16" fillId="0" borderId="0" xfId="0" applyFont="1"/>
    <xf numFmtId="0" fontId="1" fillId="0" borderId="0" xfId="0" applyFont="1" applyBorder="1"/>
    <xf numFmtId="0" fontId="16" fillId="0" borderId="0" xfId="0" applyFont="1" applyBorder="1"/>
    <xf numFmtId="166" fontId="3" fillId="0" borderId="0" xfId="0" applyNumberFormat="1" applyFont="1"/>
    <xf numFmtId="0" fontId="12" fillId="6" borderId="0" xfId="0" applyFont="1" applyFill="1"/>
    <xf numFmtId="0" fontId="3" fillId="0" borderId="0" xfId="0" applyFont="1" applyAlignment="1">
      <alignment horizontal="left"/>
    </xf>
    <xf numFmtId="0" fontId="17" fillId="6" borderId="0" xfId="0" applyFont="1" applyFill="1" applyAlignment="1">
      <alignment horizontal="center"/>
    </xf>
    <xf numFmtId="167" fontId="3" fillId="0" borderId="0" xfId="0" applyNumberFormat="1" applyFont="1"/>
    <xf numFmtId="165" fontId="3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2" fontId="3" fillId="0" borderId="0" xfId="0" applyNumberFormat="1" applyFont="1" applyAlignment="1">
      <alignment horizontal="center"/>
    </xf>
    <xf numFmtId="0" fontId="13" fillId="2" borderId="0" xfId="0" applyFont="1" applyFill="1" applyAlignment="1">
      <alignment vertical="center"/>
    </xf>
    <xf numFmtId="0" fontId="3" fillId="7" borderId="1" xfId="0" applyFont="1" applyFill="1" applyBorder="1" applyAlignment="1"/>
    <xf numFmtId="0" fontId="3" fillId="7" borderId="1" xfId="0" applyFont="1" applyFill="1" applyBorder="1" applyAlignment="1">
      <alignment horizontal="left"/>
    </xf>
    <xf numFmtId="0" fontId="12" fillId="7" borderId="1" xfId="0" applyFont="1" applyFill="1" applyBorder="1" applyAlignment="1"/>
    <xf numFmtId="0" fontId="12" fillId="7" borderId="1" xfId="0" applyFont="1" applyFill="1" applyBorder="1" applyAlignment="1">
      <alignment horizontal="left"/>
    </xf>
    <xf numFmtId="0" fontId="5" fillId="4" borderId="0" xfId="0" applyFont="1" applyFill="1" applyBorder="1" applyAlignment="1">
      <alignment vertical="center"/>
    </xf>
    <xf numFmtId="0" fontId="5" fillId="4" borderId="0" xfId="0" applyFont="1" applyFill="1" applyBorder="1" applyAlignment="1">
      <alignment horizontal="left" vertical="center"/>
    </xf>
    <xf numFmtId="0" fontId="5" fillId="4" borderId="0" xfId="0" applyFont="1" applyFill="1" applyBorder="1" applyAlignment="1">
      <alignment horizontal="left"/>
    </xf>
    <xf numFmtId="0" fontId="5" fillId="4" borderId="0" xfId="0" applyFont="1" applyFill="1" applyBorder="1" applyAlignment="1">
      <alignment horizontal="left" vertical="top"/>
    </xf>
    <xf numFmtId="0" fontId="13" fillId="2" borderId="0" xfId="0" applyFont="1" applyFill="1" applyAlignment="1">
      <alignment horizontal="center" vertical="center"/>
    </xf>
  </cellXfs>
  <cellStyles count="1">
    <cellStyle name="Navadno" xfId="0" builtinId="0"/>
  </cellStyles>
  <dxfs count="0"/>
  <tableStyles count="0" defaultTableStyle="TableStyleMedium2" defaultPivotStyle="PivotStyleLight16"/>
  <colors>
    <mruColors>
      <color rgb="FF003399"/>
      <color rgb="FF0000FF"/>
      <color rgb="FFFF0066"/>
      <color rgb="FFCC0066"/>
      <color rgb="FF66FF33"/>
      <color rgb="FFFFFF00"/>
      <color rgb="FFFF66FF"/>
      <color rgb="FF9900FF"/>
      <color rgb="FFFF9900"/>
      <color rgb="FF99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384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sl-SI" b="1">
                <a:solidFill>
                  <a:sysClr val="windowText" lastClr="000000"/>
                </a:solidFill>
              </a:rPr>
              <a:t>BPI (v mio EUR)</a:t>
            </a:r>
          </a:p>
        </c:rich>
      </c:tx>
      <c:layout>
        <c:manualLayout>
          <c:xMode val="edge"/>
          <c:yMode val="edge"/>
          <c:x val="0.42318917560448449"/>
          <c:y val="2.1192285165075431E-2"/>
        </c:manualLayout>
      </c:layout>
      <c:overlay val="0"/>
      <c:spPr>
        <a:solidFill>
          <a:srgbClr val="FF9900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384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6.0063934101190417E-2"/>
          <c:y val="9.4398921103610089E-2"/>
          <c:w val="0.93201531783093061"/>
          <c:h val="0.8096336104580389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SLO!$C$7</c:f>
              <c:strCache>
                <c:ptCount val="1"/>
                <c:pt idx="0">
                  <c:v>2012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-2.637034329983785E-17"/>
                  <c:y val="-4.6422015665851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01-4AA7-AD1F-9476B6F883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l-S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SLO!$B$8</c:f>
              <c:strCache>
                <c:ptCount val="1"/>
                <c:pt idx="0">
                  <c:v>BPI*  (v mio EUR)</c:v>
                </c:pt>
              </c:strCache>
            </c:strRef>
          </c:cat>
          <c:val>
            <c:numRef>
              <c:f>SLO!$C$8</c:f>
              <c:numCache>
                <c:formatCode>0.0</c:formatCode>
                <c:ptCount val="1"/>
                <c:pt idx="0">
                  <c:v>339.7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01-4AA7-AD1F-9476B6F88315}"/>
            </c:ext>
          </c:extLst>
        </c:ser>
        <c:ser>
          <c:idx val="1"/>
          <c:order val="1"/>
          <c:tx>
            <c:strRef>
              <c:f>SLO!$D$7</c:f>
              <c:strCache>
                <c:ptCount val="1"/>
                <c:pt idx="0">
                  <c:v>2013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2.7329580584377334E-2"/>
                  <c:y val="-5.7675837645452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01-4AA7-AD1F-9476B6F883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l-S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SLO!$B$8</c:f>
              <c:strCache>
                <c:ptCount val="1"/>
                <c:pt idx="0">
                  <c:v>BPI*  (v mio EUR)</c:v>
                </c:pt>
              </c:strCache>
            </c:strRef>
          </c:cat>
          <c:val>
            <c:numRef>
              <c:f>SLO!$D$8</c:f>
              <c:numCache>
                <c:formatCode>0.0</c:formatCode>
                <c:ptCount val="1"/>
                <c:pt idx="0">
                  <c:v>308.983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01-4AA7-AD1F-9476B6F88315}"/>
            </c:ext>
          </c:extLst>
        </c:ser>
        <c:ser>
          <c:idx val="2"/>
          <c:order val="2"/>
          <c:tx>
            <c:strRef>
              <c:f>SLO!$E$7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1.582238875937635E-2"/>
                  <c:y val="-7.0336387372502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01-4AA7-AD1F-9476B6F883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l-S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SLO!$B$8</c:f>
              <c:strCache>
                <c:ptCount val="1"/>
                <c:pt idx="0">
                  <c:v>BPI*  (v mio EUR)</c:v>
                </c:pt>
              </c:strCache>
            </c:strRef>
          </c:cat>
          <c:val>
            <c:numRef>
              <c:f>SLO!$E$8</c:f>
              <c:numCache>
                <c:formatCode>0.0</c:formatCode>
                <c:ptCount val="1"/>
                <c:pt idx="0">
                  <c:v>294.8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01-4AA7-AD1F-9476B6F88315}"/>
            </c:ext>
          </c:extLst>
        </c:ser>
        <c:ser>
          <c:idx val="3"/>
          <c:order val="3"/>
          <c:tx>
            <c:strRef>
              <c:f>SLO!$F$7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7.9111943796881749E-3"/>
                  <c:y val="-6.33027486352525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1-4AA7-AD1F-9476B6F883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l-S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SLO!$B$8</c:f>
              <c:strCache>
                <c:ptCount val="1"/>
                <c:pt idx="0">
                  <c:v>BPI*  (v mio EUR)</c:v>
                </c:pt>
              </c:strCache>
            </c:strRef>
          </c:cat>
          <c:val>
            <c:numRef>
              <c:f>SLO!$F$8</c:f>
              <c:numCache>
                <c:formatCode>0.0</c:formatCode>
                <c:ptCount val="1"/>
                <c:pt idx="0">
                  <c:v>302.49955027999999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401-4AA7-AD1F-9476B6F88315}"/>
            </c:ext>
          </c:extLst>
        </c:ser>
        <c:ser>
          <c:idx val="4"/>
          <c:order val="4"/>
          <c:tx>
            <c:strRef>
              <c:f>SLO!$G$7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9900FF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6.4727954015630527E-3"/>
                  <c:y val="-4.501528791840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01-4AA7-AD1F-9476B6F883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l-S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SLO!$B$8</c:f>
              <c:strCache>
                <c:ptCount val="1"/>
                <c:pt idx="0">
                  <c:v>BPI*  (v mio EUR)</c:v>
                </c:pt>
              </c:strCache>
            </c:strRef>
          </c:cat>
          <c:val>
            <c:numRef>
              <c:f>SLO!$G$8</c:f>
              <c:numCache>
                <c:formatCode>0.0</c:formatCode>
                <c:ptCount val="1"/>
                <c:pt idx="0">
                  <c:v>306.04815422000001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401-4AA7-AD1F-9476B6F88315}"/>
            </c:ext>
          </c:extLst>
        </c:ser>
        <c:ser>
          <c:idx val="5"/>
          <c:order val="5"/>
          <c:tx>
            <c:strRef>
              <c:f>SLO!$H$7</c:f>
              <c:strCache>
                <c:ptCount val="1"/>
                <c:pt idx="0">
                  <c:v>2017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5.0343964234379297E-3"/>
                  <c:y val="-4.92354711607519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01-4AA7-AD1F-9476B6F883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l-S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SLO!$B$8</c:f>
              <c:strCache>
                <c:ptCount val="1"/>
                <c:pt idx="0">
                  <c:v>BPI*  (v mio EUR)</c:v>
                </c:pt>
              </c:strCache>
            </c:strRef>
          </c:cat>
          <c:val>
            <c:numRef>
              <c:f>SLO!$H$8</c:f>
              <c:numCache>
                <c:formatCode>0.0</c:formatCode>
                <c:ptCount val="1"/>
                <c:pt idx="0">
                  <c:v>307.02010697000003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401-4AA7-AD1F-9476B6F88315}"/>
            </c:ext>
          </c:extLst>
        </c:ser>
        <c:ser>
          <c:idx val="6"/>
          <c:order val="6"/>
          <c:tx>
            <c:strRef>
              <c:f>SLO!$I$7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003399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6.4727954015629469E-3"/>
                  <c:y val="-4.6422015665851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01-4AA7-AD1F-9476B6F883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l-S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SLO!$B$8</c:f>
              <c:strCache>
                <c:ptCount val="1"/>
                <c:pt idx="0">
                  <c:v>BPI*  (v mio EUR)</c:v>
                </c:pt>
              </c:strCache>
            </c:strRef>
          </c:cat>
          <c:val>
            <c:numRef>
              <c:f>SLO!$I$8</c:f>
              <c:numCache>
                <c:formatCode>0.0</c:formatCode>
                <c:ptCount val="1"/>
                <c:pt idx="0">
                  <c:v>307.75799718000002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401-4AA7-AD1F-9476B6F88315}"/>
            </c:ext>
          </c:extLst>
        </c:ser>
        <c:ser>
          <c:idx val="7"/>
          <c:order val="7"/>
          <c:tx>
            <c:strRef>
              <c:f>SLO!$J$7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E-0401-4AA7-AD1F-9476B6F88315}"/>
              </c:ext>
            </c:extLst>
          </c:dPt>
          <c:dLbls>
            <c:dLbl>
              <c:idx val="0"/>
              <c:layout>
                <c:manualLayout>
                  <c:x val="2.5891181606252211E-2"/>
                  <c:y val="-6.0489293140352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01-4AA7-AD1F-9476B6F883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l-S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SLO!$B$8</c:f>
              <c:strCache>
                <c:ptCount val="1"/>
                <c:pt idx="0">
                  <c:v>BPI*  (v mio EUR)</c:v>
                </c:pt>
              </c:strCache>
            </c:strRef>
          </c:cat>
          <c:val>
            <c:numRef>
              <c:f>SLO!$J$8</c:f>
              <c:numCache>
                <c:formatCode>0.0</c:formatCode>
                <c:ptCount val="1"/>
                <c:pt idx="0">
                  <c:v>322.15742963000002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401-4AA7-AD1F-9476B6F88315}"/>
            </c:ext>
          </c:extLst>
        </c:ser>
        <c:ser>
          <c:idx val="8"/>
          <c:order val="8"/>
          <c:tx>
            <c:strRef>
              <c:f>SLO!$K$7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66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2.8048780073439788E-2"/>
                  <c:y val="-6.3302748635252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01-4AA7-AD1F-9476B6F883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l-S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SLO!$B$8</c:f>
              <c:strCache>
                <c:ptCount val="1"/>
                <c:pt idx="0">
                  <c:v>BPI*  (v mio EUR)</c:v>
                </c:pt>
              </c:strCache>
            </c:strRef>
          </c:cat>
          <c:val>
            <c:numRef>
              <c:f>SLO!$K$8</c:f>
              <c:numCache>
                <c:formatCode>0.0</c:formatCode>
                <c:ptCount val="1"/>
                <c:pt idx="0">
                  <c:v>188.14576689800003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401-4AA7-AD1F-9476B6F88315}"/>
            </c:ext>
          </c:extLst>
        </c:ser>
        <c:ser>
          <c:idx val="9"/>
          <c:order val="9"/>
          <c:tx>
            <c:strRef>
              <c:f>SLO!$L$7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99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1.1362687297737135E-2"/>
                  <c:y val="-6.8922137942581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F2-4529-9C5F-8F8F5DB41F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l-S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SLO!$B$8</c:f>
              <c:strCache>
                <c:ptCount val="1"/>
                <c:pt idx="0">
                  <c:v>BPI*  (v mio EUR)</c:v>
                </c:pt>
              </c:strCache>
            </c:strRef>
          </c:cat>
          <c:val>
            <c:numRef>
              <c:f>SLO!$L$8</c:f>
              <c:numCache>
                <c:formatCode>0.0</c:formatCode>
                <c:ptCount val="1"/>
                <c:pt idx="0">
                  <c:v>195.67358163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8B-4C74-9695-2B8B456422D8}"/>
            </c:ext>
          </c:extLst>
        </c:ser>
        <c:ser>
          <c:idx val="10"/>
          <c:order val="10"/>
          <c:tx>
            <c:strRef>
              <c:f>SLO!$M$7</c:f>
              <c:strCache>
                <c:ptCount val="1"/>
                <c:pt idx="0">
                  <c:v>2022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  <a:sp3d/>
          </c:spPr>
          <c:invertIfNegative val="0"/>
          <c:dLbls>
            <c:dLbl>
              <c:idx val="0"/>
              <c:layout>
                <c:manualLayout>
                  <c:x val="1.6193527463746877E-2"/>
                  <c:y val="-4.2273581973745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82-43C1-AAEB-3F5DC83990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l-S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SLO!$B$8</c:f>
              <c:strCache>
                <c:ptCount val="1"/>
                <c:pt idx="0">
                  <c:v>BPI*  (v mio EUR)</c:v>
                </c:pt>
              </c:strCache>
            </c:strRef>
          </c:cat>
          <c:val>
            <c:numRef>
              <c:f>SLO!$M$8</c:f>
              <c:numCache>
                <c:formatCode>0.0</c:formatCode>
                <c:ptCount val="1"/>
                <c:pt idx="0">
                  <c:v>333.24320877000002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FA-465F-BE4B-DCE00A3D425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664758136"/>
        <c:axId val="664766368"/>
        <c:axId val="0"/>
      </c:bar3DChart>
      <c:catAx>
        <c:axId val="6647581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664766368"/>
        <c:crosses val="autoZero"/>
        <c:auto val="1"/>
        <c:lblAlgn val="ctr"/>
        <c:lblOffset val="100"/>
        <c:noMultiLvlLbl val="0"/>
      </c:catAx>
      <c:valAx>
        <c:axId val="664766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664758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686355204261774"/>
          <c:y val="0.94240582323596089"/>
          <c:w val="0.61681072547052074"/>
          <c:h val="4.93220637807383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3399"/>
      </a:solidFill>
      <a:round/>
    </a:ln>
    <a:effectLst/>
  </c:spPr>
  <c:txPr>
    <a:bodyPr/>
    <a:lstStyle/>
    <a:p>
      <a:pPr>
        <a:defRPr sz="3200"/>
      </a:pPr>
      <a:endParaRPr lang="sl-SI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40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sl-SI" sz="4000" b="1">
                <a:solidFill>
                  <a:sysClr val="windowText" lastClr="000000"/>
                </a:solidFill>
              </a:rPr>
              <a:t>GGR </a:t>
            </a:r>
            <a:r>
              <a:rPr lang="en-US" sz="4000" b="1">
                <a:solidFill>
                  <a:sysClr val="windowText" lastClr="000000"/>
                </a:solidFill>
              </a:rPr>
              <a:t>202</a:t>
            </a:r>
            <a:r>
              <a:rPr lang="sl-SI" sz="4000" b="1">
                <a:solidFill>
                  <a:sysClr val="windowText" lastClr="000000"/>
                </a:solidFill>
              </a:rPr>
              <a:t>2</a:t>
            </a:r>
            <a:endParaRPr lang="en-US" sz="4000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45619396921031014"/>
          <c:y val="3.2926236537264064E-2"/>
        </c:manualLayout>
      </c:layout>
      <c:overlay val="0"/>
      <c:spPr>
        <a:solidFill>
          <a:srgbClr val="FF9900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40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SLO!$Q$15</c:f>
              <c:strCache>
                <c:ptCount val="1"/>
                <c:pt idx="0">
                  <c:v>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D36-4FD4-98DB-810030207783}"/>
              </c:ext>
            </c:extLst>
          </c:dPt>
          <c:dPt>
            <c:idx val="1"/>
            <c:bubble3D val="0"/>
            <c:spPr>
              <a:solidFill>
                <a:srgbClr val="CC00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D36-4FD4-98DB-810030207783}"/>
              </c:ext>
            </c:extLst>
          </c:dPt>
          <c:dLbls>
            <c:dLbl>
              <c:idx val="0"/>
              <c:layout>
                <c:manualLayout>
                  <c:x val="0.15717855734654165"/>
                  <c:y val="-6.828988594231272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LOTTERIES</a:t>
                    </a:r>
                    <a:r>
                      <a:rPr lang="en-US" baseline="0"/>
                      <a:t>
</a:t>
                    </a:r>
                    <a:fld id="{44B7E123-F078-4726-9877-A833FC5414F2}" type="PERCENTAGE">
                      <a:rPr lang="en-US" baseline="0"/>
                      <a:pPr/>
                      <a:t>[ODSTOTEK]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1D36-4FD4-98DB-810030207783}"/>
                </c:ext>
              </c:extLst>
            </c:dLbl>
            <c:dLbl>
              <c:idx val="1"/>
              <c:layout>
                <c:manualLayout>
                  <c:x val="-0.10919571393743191"/>
                  <c:y val="-7.1082434749029394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CASINOS AND GAMING HALLS
</a:t>
                    </a:r>
                    <a:fld id="{1197D98F-CF93-4BB2-AD89-54C3CD2CC795}" type="PERCENTAGE">
                      <a:rPr lang="en-US" baseline="0"/>
                      <a:pPr/>
                      <a:t>[ODSTOTEK]</a:t>
                    </a:fld>
                    <a:endParaRPr lang="en-US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1D36-4FD4-98DB-81003020778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3200" b="1" i="0" u="none" strike="noStrike" kern="1200" baseline="0">
                    <a:solidFill>
                      <a:srgbClr val="003399"/>
                    </a:solidFill>
                    <a:latin typeface="+mn-lt"/>
                    <a:ea typeface="+mn-ea"/>
                    <a:cs typeface="+mn-cs"/>
                  </a:defRPr>
                </a:pPr>
                <a:endParaRPr lang="sl-SI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SLO!$P$16:$P$17</c:f>
              <c:strCache>
                <c:ptCount val="2"/>
                <c:pt idx="0">
                  <c:v>Klasične igre na srečo</c:v>
                </c:pt>
                <c:pt idx="1">
                  <c:v>Posebne igre na srečo</c:v>
                </c:pt>
              </c:strCache>
            </c:strRef>
          </c:cat>
          <c:val>
            <c:numRef>
              <c:f>SLO!$Q$16:$Q$17</c:f>
              <c:numCache>
                <c:formatCode>#,##0.0</c:formatCode>
                <c:ptCount val="2"/>
                <c:pt idx="0" formatCode="0.00">
                  <c:v>75.438851890000009</c:v>
                </c:pt>
                <c:pt idx="1">
                  <c:v>257.80435688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36-4FD4-98DB-810030207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44450" cap="flat" cmpd="sng" algn="ctr">
      <a:solidFill>
        <a:srgbClr val="003399"/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4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l-SI" sz="4000" b="1">
                <a:solidFill>
                  <a:srgbClr val="003399"/>
                </a:solidFill>
              </a:rPr>
              <a:t>VISITORS </a:t>
            </a:r>
            <a:r>
              <a:rPr lang="en-US" sz="4000" b="1">
                <a:solidFill>
                  <a:srgbClr val="003399"/>
                </a:solidFill>
              </a:rPr>
              <a:t>2022</a:t>
            </a:r>
          </a:p>
        </c:rich>
      </c:tx>
      <c:overlay val="0"/>
      <c:spPr>
        <a:solidFill>
          <a:srgbClr val="FFC000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4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7274934567692814E-3"/>
          <c:y val="0.11914230711462374"/>
          <c:w val="0.99202920115338511"/>
          <c:h val="0.87726047595909584"/>
        </c:manualLayout>
      </c:layout>
      <c:pie3DChart>
        <c:varyColors val="1"/>
        <c:ser>
          <c:idx val="0"/>
          <c:order val="0"/>
          <c:tx>
            <c:strRef>
              <c:f>ANG!$Y$97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3399"/>
            </a:solidFill>
          </c:spPr>
          <c:explosion val="5"/>
          <c:dPt>
            <c:idx val="0"/>
            <c:bubble3D val="0"/>
            <c:spPr>
              <a:pattFill prst="pct90">
                <a:fgClr>
                  <a:srgbClr val="FF0066"/>
                </a:fgClr>
                <a:bgClr>
                  <a:schemeClr val="bg1"/>
                </a:bgClr>
              </a:patt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18D0-498F-B903-D811C552DD5B}"/>
              </c:ext>
            </c:extLst>
          </c:dPt>
          <c:dPt>
            <c:idx val="1"/>
            <c:bubble3D val="0"/>
            <c:spPr>
              <a:pattFill prst="pct90">
                <a:fgClr>
                  <a:srgbClr val="003399"/>
                </a:fgClr>
                <a:bgClr>
                  <a:schemeClr val="bg1"/>
                </a:bgClr>
              </a:patt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8D0-498F-B903-D811C552DD5B}"/>
              </c:ext>
            </c:extLst>
          </c:dPt>
          <c:dLbls>
            <c:dLbl>
              <c:idx val="0"/>
              <c:layout>
                <c:manualLayout>
                  <c:x val="0.10882674010480249"/>
                  <c:y val="-8.918613902831357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D0-498F-B903-D811C552DD5B}"/>
                </c:ext>
              </c:extLst>
            </c:dLbl>
            <c:dLbl>
              <c:idx val="1"/>
              <c:layout>
                <c:manualLayout>
                  <c:x val="-7.8296372028650682E-2"/>
                  <c:y val="0.1345434959950718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D0-498F-B903-D811C552DD5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3200" b="1" i="0" u="none" strike="noStrike" kern="1200" baseline="0">
                    <a:solidFill>
                      <a:srgbClr val="003399"/>
                    </a:solidFill>
                    <a:latin typeface="+mn-lt"/>
                    <a:ea typeface="+mn-ea"/>
                    <a:cs typeface="+mn-cs"/>
                  </a:defRPr>
                </a:pPr>
                <a:endParaRPr lang="sl-SI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ANG!$X$98:$X$99</c:f>
              <c:strCache>
                <c:ptCount val="2"/>
                <c:pt idx="0">
                  <c:v>CASINOS</c:v>
                </c:pt>
                <c:pt idx="1">
                  <c:v>GAMING HALLS</c:v>
                </c:pt>
              </c:strCache>
            </c:strRef>
          </c:cat>
          <c:val>
            <c:numRef>
              <c:f>ANG!$Y$98:$Y$99</c:f>
              <c:numCache>
                <c:formatCode>#,##0.000</c:formatCode>
                <c:ptCount val="2"/>
                <c:pt idx="0">
                  <c:v>1.119251</c:v>
                </c:pt>
                <c:pt idx="1">
                  <c:v>1.389988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D0-498F-B903-D811C552DD5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34925" cap="flat" cmpd="sng" algn="ctr">
      <a:solidFill>
        <a:srgbClr val="003399"/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384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sl-SI" b="1">
                <a:solidFill>
                  <a:sysClr val="windowText" lastClr="000000"/>
                </a:solidFill>
              </a:rPr>
              <a:t>BPI (v</a:t>
            </a:r>
            <a:r>
              <a:rPr lang="sl-SI" b="1" baseline="0">
                <a:solidFill>
                  <a:sysClr val="windowText" lastClr="000000"/>
                </a:solidFill>
              </a:rPr>
              <a:t> mio EUR)</a:t>
            </a:r>
            <a:endParaRPr lang="sl-SI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42644210225476392"/>
          <c:y val="1.9363427326636814E-2"/>
        </c:manualLayout>
      </c:layout>
      <c:overlay val="0"/>
      <c:spPr>
        <a:solidFill>
          <a:srgbClr val="FF9900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384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SLO!$D$38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l-S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SLO!$B$39</c:f>
              <c:strCache>
                <c:ptCount val="1"/>
                <c:pt idx="0">
                  <c:v>BPI (v mio EUR)</c:v>
                </c:pt>
              </c:strCache>
            </c:strRef>
          </c:cat>
          <c:val>
            <c:numRef>
              <c:f>SLO!$D$39</c:f>
              <c:numCache>
                <c:formatCode>#,##0.0</c:formatCode>
                <c:ptCount val="1"/>
                <c:pt idx="0">
                  <c:v>68.683000000000007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2F-4571-8F0D-1BE0095A329A}"/>
            </c:ext>
          </c:extLst>
        </c:ser>
        <c:ser>
          <c:idx val="1"/>
          <c:order val="1"/>
          <c:tx>
            <c:strRef>
              <c:f>SLO!$E$38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l-S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SLO!$B$39</c:f>
              <c:strCache>
                <c:ptCount val="1"/>
                <c:pt idx="0">
                  <c:v>BPI (v mio EUR)</c:v>
                </c:pt>
              </c:strCache>
            </c:strRef>
          </c:cat>
          <c:val>
            <c:numRef>
              <c:f>SLO!$E$39</c:f>
              <c:numCache>
                <c:formatCode>#,##0.0</c:formatCode>
                <c:ptCount val="1"/>
                <c:pt idx="0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2F-4571-8F0D-1BE0095A329A}"/>
            </c:ext>
          </c:extLst>
        </c:ser>
        <c:ser>
          <c:idx val="2"/>
          <c:order val="2"/>
          <c:tx>
            <c:strRef>
              <c:f>SLO!$F$38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F66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l-S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SLO!$B$39</c:f>
              <c:strCache>
                <c:ptCount val="1"/>
                <c:pt idx="0">
                  <c:v>BPI (v mio EUR)</c:v>
                </c:pt>
              </c:strCache>
            </c:strRef>
          </c:cat>
          <c:val>
            <c:numRef>
              <c:f>SLO!$F$39</c:f>
              <c:numCache>
                <c:formatCode>#,##0.0</c:formatCode>
                <c:ptCount val="1"/>
                <c:pt idx="0">
                  <c:v>62.9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2F-4571-8F0D-1BE0095A329A}"/>
            </c:ext>
          </c:extLst>
        </c:ser>
        <c:ser>
          <c:idx val="3"/>
          <c:order val="3"/>
          <c:tx>
            <c:strRef>
              <c:f>SLO!$G$38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l-S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SLO!$B$39</c:f>
              <c:strCache>
                <c:ptCount val="1"/>
                <c:pt idx="0">
                  <c:v>BPI (v mio EUR)</c:v>
                </c:pt>
              </c:strCache>
            </c:strRef>
          </c:cat>
          <c:val>
            <c:numRef>
              <c:f>SLO!$G$39</c:f>
              <c:numCache>
                <c:formatCode>#,##0.0</c:formatCode>
                <c:ptCount val="1"/>
                <c:pt idx="0">
                  <c:v>58.732297870000004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C2F-4571-8F0D-1BE0095A329A}"/>
            </c:ext>
          </c:extLst>
        </c:ser>
        <c:ser>
          <c:idx val="4"/>
          <c:order val="4"/>
          <c:tx>
            <c:strRef>
              <c:f>SLO!$H$38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66FF3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l-S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SLO!$B$39</c:f>
              <c:strCache>
                <c:ptCount val="1"/>
                <c:pt idx="0">
                  <c:v>BPI (v mio EUR)</c:v>
                </c:pt>
              </c:strCache>
            </c:strRef>
          </c:cat>
          <c:val>
            <c:numRef>
              <c:f>SLO!$H$39</c:f>
              <c:numCache>
                <c:formatCode>#,##0.0</c:formatCode>
                <c:ptCount val="1"/>
                <c:pt idx="0">
                  <c:v>53.425191140000003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C2F-4571-8F0D-1BE0095A329A}"/>
            </c:ext>
          </c:extLst>
        </c:ser>
        <c:ser>
          <c:idx val="5"/>
          <c:order val="5"/>
          <c:tx>
            <c:strRef>
              <c:f>SLO!$I$38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00339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l-S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SLO!$B$39</c:f>
              <c:strCache>
                <c:ptCount val="1"/>
                <c:pt idx="0">
                  <c:v>BPI (v mio EUR)</c:v>
                </c:pt>
              </c:strCache>
            </c:strRef>
          </c:cat>
          <c:val>
            <c:numRef>
              <c:f>SLO!$I$39</c:f>
              <c:numCache>
                <c:formatCode>#,##0.0</c:formatCode>
                <c:ptCount val="1"/>
                <c:pt idx="0">
                  <c:v>61.856794620000009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C2F-4571-8F0D-1BE0095A329A}"/>
            </c:ext>
          </c:extLst>
        </c:ser>
        <c:ser>
          <c:idx val="6"/>
          <c:order val="6"/>
          <c:tx>
            <c:strRef>
              <c:f>SLO!$J$38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1F-40BC-85B2-BAF2E57AE8B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l-S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SLO!$B$39</c:f>
              <c:strCache>
                <c:ptCount val="1"/>
                <c:pt idx="0">
                  <c:v>BPI (v mio EUR)</c:v>
                </c:pt>
              </c:strCache>
            </c:strRef>
          </c:cat>
          <c:val>
            <c:numRef>
              <c:f>SLO!$J$39</c:f>
              <c:numCache>
                <c:formatCode>#,##0.0</c:formatCode>
                <c:ptCount val="1"/>
                <c:pt idx="0">
                  <c:v>68.046835900000005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C2F-4571-8F0D-1BE0095A329A}"/>
            </c:ext>
          </c:extLst>
        </c:ser>
        <c:ser>
          <c:idx val="7"/>
          <c:order val="7"/>
          <c:tx>
            <c:strRef>
              <c:f>SLO!$K$38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l-S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SLO!$B$39</c:f>
              <c:strCache>
                <c:ptCount val="1"/>
                <c:pt idx="0">
                  <c:v>BPI (v mio EUR)</c:v>
                </c:pt>
              </c:strCache>
            </c:strRef>
          </c:cat>
          <c:val>
            <c:numRef>
              <c:f>SLO!$K$39</c:f>
              <c:numCache>
                <c:formatCode>#,##0.0</c:formatCode>
                <c:ptCount val="1"/>
                <c:pt idx="0">
                  <c:v>61.283047980000006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C2F-4571-8F0D-1BE0095A329A}"/>
            </c:ext>
          </c:extLst>
        </c:ser>
        <c:ser>
          <c:idx val="8"/>
          <c:order val="8"/>
          <c:tx>
            <c:strRef>
              <c:f>SLO!$L$38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l-S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SLO!$B$39</c:f>
              <c:strCache>
                <c:ptCount val="1"/>
                <c:pt idx="0">
                  <c:v>BPI (v mio EUR)</c:v>
                </c:pt>
              </c:strCache>
            </c:strRef>
          </c:cat>
          <c:val>
            <c:numRef>
              <c:f>SLO!$L$39</c:f>
              <c:numCache>
                <c:formatCode>#,##0.0</c:formatCode>
                <c:ptCount val="1"/>
                <c:pt idx="0">
                  <c:v>63.163566760000002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C2F-4571-8F0D-1BE0095A329A}"/>
            </c:ext>
          </c:extLst>
        </c:ser>
        <c:ser>
          <c:idx val="9"/>
          <c:order val="9"/>
          <c:tx>
            <c:strRef>
              <c:f>SLO!$M$38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l-S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SLO!$B$39</c:f>
              <c:strCache>
                <c:ptCount val="1"/>
                <c:pt idx="0">
                  <c:v>BPI (v mio EUR)</c:v>
                </c:pt>
              </c:strCache>
            </c:strRef>
          </c:cat>
          <c:val>
            <c:numRef>
              <c:f>SLO!$M$39</c:f>
              <c:numCache>
                <c:formatCode>#,##0.0</c:formatCode>
                <c:ptCount val="1"/>
                <c:pt idx="0">
                  <c:v>75.438851890000009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EA-4DAA-A465-DF0939D190C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64767936"/>
        <c:axId val="664762056"/>
      </c:barChart>
      <c:catAx>
        <c:axId val="664767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664762056"/>
        <c:crosses val="autoZero"/>
        <c:auto val="1"/>
        <c:lblAlgn val="ctr"/>
        <c:lblOffset val="100"/>
        <c:noMultiLvlLbl val="0"/>
      </c:catAx>
      <c:valAx>
        <c:axId val="664762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664767936"/>
        <c:crosses val="autoZero"/>
        <c:crossBetween val="between"/>
      </c:valAx>
      <c:spPr>
        <a:blipFill>
          <a:blip xmlns:r="http://schemas.openxmlformats.org/officeDocument/2006/relationships" r:embed="rId3"/>
          <a:tile tx="0" ty="0" sx="100000" sy="100000" flip="none" algn="tl"/>
        </a:blip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3399"/>
      </a:solidFill>
      <a:round/>
    </a:ln>
    <a:effectLst/>
  </c:spPr>
  <c:txPr>
    <a:bodyPr/>
    <a:lstStyle/>
    <a:p>
      <a:pPr>
        <a:defRPr sz="3200"/>
      </a:pPr>
      <a:endParaRPr lang="sl-S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3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3600" b="1"/>
              <a:t>BPI</a:t>
            </a:r>
            <a:r>
              <a:rPr lang="sl-SI" sz="3600" b="1"/>
              <a:t> (v mio EUR)</a:t>
            </a:r>
            <a:endParaRPr lang="en-US" sz="36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3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SLO!$B$123</c:f>
              <c:strCache>
                <c:ptCount val="1"/>
                <c:pt idx="0">
                  <c:v>Igralnice</c:v>
                </c:pt>
              </c:strCache>
            </c:strRef>
          </c:tx>
          <c:spPr>
            <a:solidFill>
              <a:srgbClr val="CC0066"/>
            </a:solidFill>
            <a:ln>
              <a:noFill/>
            </a:ln>
            <a:effectLst/>
          </c:spPr>
          <c:invertIfNegative val="0"/>
          <c:cat>
            <c:numRef>
              <c:f>SLO!$C$122:$M$122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SLO!$C$123:$M$123</c:f>
              <c:numCache>
                <c:formatCode>#,##0.0</c:formatCode>
                <c:ptCount val="11"/>
                <c:pt idx="0">
                  <c:v>145.4</c:v>
                </c:pt>
                <c:pt idx="1">
                  <c:v>135.5</c:v>
                </c:pt>
                <c:pt idx="2">
                  <c:v>135.9</c:v>
                </c:pt>
                <c:pt idx="3">
                  <c:v>139.75944124</c:v>
                </c:pt>
                <c:pt idx="4">
                  <c:v>152.45049085000002</c:v>
                </c:pt>
                <c:pt idx="5">
                  <c:v>160.12377229000001</c:v>
                </c:pt>
                <c:pt idx="6">
                  <c:v>152.20127941999999</c:v>
                </c:pt>
                <c:pt idx="7">
                  <c:v>158.82686137000002</c:v>
                </c:pt>
                <c:pt idx="8">
                  <c:v>75.487311290000008</c:v>
                </c:pt>
                <c:pt idx="9">
                  <c:v>79.109037540000003</c:v>
                </c:pt>
                <c:pt idx="10">
                  <c:v>152.90461561999999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01-47B2-88C0-A8B4468E8F1F}"/>
            </c:ext>
          </c:extLst>
        </c:ser>
        <c:ser>
          <c:idx val="1"/>
          <c:order val="1"/>
          <c:tx>
            <c:strRef>
              <c:f>SLO!$B$124</c:f>
              <c:strCache>
                <c:ptCount val="1"/>
                <c:pt idx="0">
                  <c:v>Igralni saloni</c:v>
                </c:pt>
              </c:strCache>
            </c:strRef>
          </c:tx>
          <c:spPr>
            <a:solidFill>
              <a:srgbClr val="003399"/>
            </a:solidFill>
            <a:ln>
              <a:noFill/>
            </a:ln>
            <a:effectLst/>
          </c:spPr>
          <c:invertIfNegative val="0"/>
          <c:cat>
            <c:numRef>
              <c:f>SLO!$C$122:$M$122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SLO!$C$124:$M$124</c:f>
              <c:numCache>
                <c:formatCode>#,##0.0</c:formatCode>
                <c:ptCount val="11"/>
                <c:pt idx="0">
                  <c:v>115.2</c:v>
                </c:pt>
                <c:pt idx="1">
                  <c:v>104.8</c:v>
                </c:pt>
                <c:pt idx="2">
                  <c:v>101.9</c:v>
                </c:pt>
                <c:pt idx="3">
                  <c:v>99.840109040000002</c:v>
                </c:pt>
                <c:pt idx="4">
                  <c:v>94.865365499999996</c:v>
                </c:pt>
                <c:pt idx="5">
                  <c:v>93.471143539999986</c:v>
                </c:pt>
                <c:pt idx="6">
                  <c:v>93.699923139999996</c:v>
                </c:pt>
                <c:pt idx="7">
                  <c:v>95.283732359999988</c:v>
                </c:pt>
                <c:pt idx="8">
                  <c:v>51.375407627999998</c:v>
                </c:pt>
                <c:pt idx="9">
                  <c:v>53.400977330000003</c:v>
                </c:pt>
                <c:pt idx="10">
                  <c:v>104.89974126000001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01-47B2-88C0-A8B4468E8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13829664"/>
        <c:axId val="613824744"/>
      </c:barChart>
      <c:catAx>
        <c:axId val="61382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613824744"/>
        <c:crosses val="autoZero"/>
        <c:auto val="1"/>
        <c:lblAlgn val="ctr"/>
        <c:lblOffset val="100"/>
        <c:noMultiLvlLbl val="0"/>
      </c:catAx>
      <c:valAx>
        <c:axId val="613824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solidFill>
              <a:srgbClr val="00339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61382966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rgbClr val="003399"/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2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</c:dTable>
      <c:spPr>
        <a:blipFill>
          <a:blip xmlns:r="http://schemas.openxmlformats.org/officeDocument/2006/relationships" r:embed="rId3"/>
          <a:tile tx="0" ty="0" sx="100000" sy="100000" flip="none" algn="tl"/>
        </a:blip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003399"/>
      </a:solidFill>
      <a:round/>
    </a:ln>
    <a:effectLst/>
  </c:spPr>
  <c:txPr>
    <a:bodyPr/>
    <a:lstStyle/>
    <a:p>
      <a:pPr>
        <a:defRPr sz="2000"/>
      </a:pPr>
      <a:endParaRPr lang="sl-SI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3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3600" b="1"/>
              <a:t>Obiskovalci v milijonih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3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SLO!$O$123</c:f>
              <c:strCache>
                <c:ptCount val="1"/>
                <c:pt idx="0">
                  <c:v>Igralnice</c:v>
                </c:pt>
              </c:strCache>
            </c:strRef>
          </c:tx>
          <c:spPr>
            <a:solidFill>
              <a:srgbClr val="CC0066"/>
            </a:solidFill>
            <a:ln>
              <a:noFill/>
            </a:ln>
            <a:effectLst/>
          </c:spPr>
          <c:invertIfNegative val="0"/>
          <c:cat>
            <c:numRef>
              <c:f>SLO!$P$122:$Z$122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SLO!$P$123:$Z$123</c:f>
              <c:numCache>
                <c:formatCode>#,##0.000</c:formatCode>
                <c:ptCount val="11"/>
                <c:pt idx="0">
                  <c:v>1.714</c:v>
                </c:pt>
                <c:pt idx="1">
                  <c:v>1.6619999999999999</c:v>
                </c:pt>
                <c:pt idx="2">
                  <c:v>1.6739999999999999</c:v>
                </c:pt>
                <c:pt idx="3">
                  <c:v>1.69</c:v>
                </c:pt>
                <c:pt idx="4">
                  <c:v>1.7727889999999999</c:v>
                </c:pt>
                <c:pt idx="5">
                  <c:v>1.7350840000000001</c:v>
                </c:pt>
                <c:pt idx="6">
                  <c:v>1.6962930000000001</c:v>
                </c:pt>
                <c:pt idx="7">
                  <c:v>1.65333</c:v>
                </c:pt>
                <c:pt idx="8">
                  <c:v>0.65827599999999997</c:v>
                </c:pt>
                <c:pt idx="9">
                  <c:v>0.54679100000000003</c:v>
                </c:pt>
                <c:pt idx="10">
                  <c:v>1.119251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74-4793-AAC9-B24CC9CF76AC}"/>
            </c:ext>
          </c:extLst>
        </c:ser>
        <c:ser>
          <c:idx val="1"/>
          <c:order val="1"/>
          <c:tx>
            <c:strRef>
              <c:f>SLO!$O$124</c:f>
              <c:strCache>
                <c:ptCount val="1"/>
                <c:pt idx="0">
                  <c:v>Igralni saloni</c:v>
                </c:pt>
              </c:strCache>
            </c:strRef>
          </c:tx>
          <c:spPr>
            <a:solidFill>
              <a:srgbClr val="003399"/>
            </a:solidFill>
            <a:ln>
              <a:noFill/>
            </a:ln>
            <a:effectLst/>
          </c:spPr>
          <c:invertIfNegative val="0"/>
          <c:cat>
            <c:numRef>
              <c:f>SLO!$P$122:$Z$122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SLO!$P$124:$Z$124</c:f>
              <c:numCache>
                <c:formatCode>#,##0.000</c:formatCode>
                <c:ptCount val="11"/>
                <c:pt idx="0">
                  <c:v>2.31</c:v>
                </c:pt>
                <c:pt idx="1">
                  <c:v>2.1920000000000002</c:v>
                </c:pt>
                <c:pt idx="2">
                  <c:v>2.0910000000000002</c:v>
                </c:pt>
                <c:pt idx="3">
                  <c:v>1.9866459999999999</c:v>
                </c:pt>
                <c:pt idx="4">
                  <c:v>1.865386</c:v>
                </c:pt>
                <c:pt idx="5">
                  <c:v>1.7634300000000001</c:v>
                </c:pt>
                <c:pt idx="6">
                  <c:v>1.681594</c:v>
                </c:pt>
                <c:pt idx="7">
                  <c:v>1.6582619999999999</c:v>
                </c:pt>
                <c:pt idx="8">
                  <c:v>0.81914299999999995</c:v>
                </c:pt>
                <c:pt idx="9">
                  <c:v>0.64276599999999995</c:v>
                </c:pt>
                <c:pt idx="10">
                  <c:v>1.389988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74-4793-AAC9-B24CC9CF7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55716784"/>
        <c:axId val="655721704"/>
      </c:barChart>
      <c:catAx>
        <c:axId val="65571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655721704"/>
        <c:crosses val="autoZero"/>
        <c:auto val="1"/>
        <c:lblAlgn val="ctr"/>
        <c:lblOffset val="100"/>
        <c:noMultiLvlLbl val="0"/>
      </c:catAx>
      <c:valAx>
        <c:axId val="655721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65571678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rgbClr val="003399"/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2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</c:dTable>
      <c:spPr>
        <a:blipFill>
          <a:blip xmlns:r="http://schemas.openxmlformats.org/officeDocument/2006/relationships" r:embed="rId3"/>
          <a:tile tx="0" ty="0" sx="100000" sy="100000" flip="none" algn="tl"/>
        </a:blipFill>
        <a:ln>
          <a:solidFill>
            <a:srgbClr val="003399">
              <a:alpha val="46000"/>
            </a:srgb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002060"/>
      </a:solidFill>
      <a:round/>
    </a:ln>
    <a:effectLst/>
  </c:spPr>
  <c:txPr>
    <a:bodyPr/>
    <a:lstStyle/>
    <a:p>
      <a:pPr>
        <a:defRPr sz="2400"/>
      </a:pPr>
      <a:endParaRPr lang="sl-SI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4400" b="1" i="0" u="none" strike="noStrike" kern="1200" spc="0" baseline="0">
                <a:solidFill>
                  <a:srgbClr val="9900FF"/>
                </a:solidFill>
                <a:latin typeface="+mn-lt"/>
                <a:ea typeface="+mn-ea"/>
                <a:cs typeface="+mn-cs"/>
              </a:defRPr>
            </a:pPr>
            <a:r>
              <a:rPr lang="sl-SI" sz="4400" b="1">
                <a:solidFill>
                  <a:srgbClr val="9900FF"/>
                </a:solidFill>
              </a:rPr>
              <a:t>Vstopi </a:t>
            </a:r>
            <a:r>
              <a:rPr lang="en-US" sz="4400" b="1">
                <a:solidFill>
                  <a:srgbClr val="9900FF"/>
                </a:solidFill>
              </a:rPr>
              <a:t>202</a:t>
            </a:r>
            <a:r>
              <a:rPr lang="sl-SI" sz="4400" b="1">
                <a:solidFill>
                  <a:srgbClr val="9900FF"/>
                </a:solidFill>
              </a:rPr>
              <a:t>2</a:t>
            </a:r>
            <a:endParaRPr lang="en-US" sz="4400" b="1">
              <a:solidFill>
                <a:srgbClr val="9900FF"/>
              </a:solidFill>
            </a:endParaRPr>
          </a:p>
        </c:rich>
      </c:tx>
      <c:layout>
        <c:manualLayout>
          <c:xMode val="edge"/>
          <c:yMode val="edge"/>
          <c:x val="0.43572739227105439"/>
          <c:y val="3.2507737956916097E-2"/>
        </c:manualLayout>
      </c:layout>
      <c:overlay val="0"/>
      <c:spPr>
        <a:solidFill>
          <a:schemeClr val="bg2">
            <a:lumMod val="9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4400" b="1" i="0" u="none" strike="noStrike" kern="1200" spc="0" baseline="0">
              <a:solidFill>
                <a:srgbClr val="9900FF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16125701373880733"/>
          <c:w val="0.99123123173992544"/>
          <c:h val="0.70870185662334184"/>
        </c:manualLayout>
      </c:layout>
      <c:pie3DChart>
        <c:varyColors val="1"/>
        <c:ser>
          <c:idx val="0"/>
          <c:order val="0"/>
          <c:tx>
            <c:strRef>
              <c:f>SLO!$P$96</c:f>
              <c:strCache>
                <c:ptCount val="1"/>
                <c:pt idx="0">
                  <c:v>2022</c:v>
                </c:pt>
              </c:strCache>
            </c:strRef>
          </c:tx>
          <c:dPt>
            <c:idx val="0"/>
            <c:bubble3D val="0"/>
            <c:spPr>
              <a:solidFill>
                <a:srgbClr val="FF00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6922-4AA4-9AE1-97EF605D3603}"/>
              </c:ext>
            </c:extLst>
          </c:dPt>
          <c:dPt>
            <c:idx val="1"/>
            <c:bubble3D val="0"/>
            <c:spPr>
              <a:solidFill>
                <a:srgbClr val="003399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922-4AA4-9AE1-97EF605D3603}"/>
              </c:ext>
            </c:extLst>
          </c:dPt>
          <c:dLbls>
            <c:dLbl>
              <c:idx val="0"/>
              <c:layout>
                <c:manualLayout>
                  <c:x val="5.832864902772978E-2"/>
                  <c:y val="-1.8090793019277908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22-4AA4-9AE1-97EF605D3603}"/>
                </c:ext>
              </c:extLst>
            </c:dLbl>
            <c:dLbl>
              <c:idx val="1"/>
              <c:layout>
                <c:manualLayout>
                  <c:x val="-4.2513888888888886E-2"/>
                  <c:y val="-0.4686238699329250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22-4AA4-9AE1-97EF605D360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3600" b="1" i="0" u="none" strike="noStrike" kern="1200" baseline="0">
                    <a:solidFill>
                      <a:srgbClr val="003399"/>
                    </a:solidFill>
                    <a:latin typeface="+mn-lt"/>
                    <a:ea typeface="+mn-ea"/>
                    <a:cs typeface="+mn-cs"/>
                  </a:defRPr>
                </a:pPr>
                <a:endParaRPr lang="sl-SI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SLO!$O$97:$O$98</c:f>
              <c:strCache>
                <c:ptCount val="2"/>
                <c:pt idx="0">
                  <c:v>Igralnice</c:v>
                </c:pt>
                <c:pt idx="1">
                  <c:v>Igralni saloni</c:v>
                </c:pt>
              </c:strCache>
            </c:strRef>
          </c:cat>
          <c:val>
            <c:numRef>
              <c:f>SLO!$P$97:$P$98</c:f>
              <c:numCache>
                <c:formatCode>#,##0.000</c:formatCode>
                <c:ptCount val="2"/>
                <c:pt idx="0">
                  <c:v>1.119251</c:v>
                </c:pt>
                <c:pt idx="1">
                  <c:v>1.389988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22-4AA4-9AE1-97EF605D360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8575" cap="flat" cmpd="sng" algn="ctr">
      <a:solidFill>
        <a:srgbClr val="003399"/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4000" b="1" i="0" u="none" strike="noStrike" kern="1200" spc="0" baseline="0">
                <a:solidFill>
                  <a:srgbClr val="9900FF"/>
                </a:solidFill>
                <a:latin typeface="+mn-lt"/>
                <a:ea typeface="+mn-ea"/>
                <a:cs typeface="+mn-cs"/>
              </a:defRPr>
            </a:pPr>
            <a:r>
              <a:rPr lang="sl-SI" sz="4000" b="1">
                <a:solidFill>
                  <a:srgbClr val="9900FF"/>
                </a:solidFill>
              </a:rPr>
              <a:t>BPI </a:t>
            </a:r>
            <a:r>
              <a:rPr lang="en-US" sz="4000" b="1">
                <a:solidFill>
                  <a:srgbClr val="9900FF"/>
                </a:solidFill>
              </a:rPr>
              <a:t>202</a:t>
            </a:r>
            <a:r>
              <a:rPr lang="sl-SI" sz="4000" b="1">
                <a:solidFill>
                  <a:srgbClr val="9900FF"/>
                </a:solidFill>
              </a:rPr>
              <a:t>2</a:t>
            </a:r>
            <a:endParaRPr lang="en-US" sz="4000" b="1">
              <a:solidFill>
                <a:srgbClr val="9900FF"/>
              </a:solidFill>
            </a:endParaRPr>
          </a:p>
        </c:rich>
      </c:tx>
      <c:layout>
        <c:manualLayout>
          <c:xMode val="edge"/>
          <c:yMode val="edge"/>
          <c:x val="0.4626235593677443"/>
          <c:y val="3.6999756733882894E-2"/>
        </c:manualLayout>
      </c:layout>
      <c:overlay val="0"/>
      <c:spPr>
        <a:solidFill>
          <a:schemeClr val="bg2">
            <a:lumMod val="9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4000" b="1" i="0" u="none" strike="noStrike" kern="1200" spc="0" baseline="0">
              <a:solidFill>
                <a:srgbClr val="9900FF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851324497087654"/>
          <c:y val="0.13705172045491595"/>
          <c:w val="0.80372484920360532"/>
          <c:h val="0.73598569851568718"/>
        </c:manualLayout>
      </c:layout>
      <c:pie3DChart>
        <c:varyColors val="1"/>
        <c:ser>
          <c:idx val="0"/>
          <c:order val="0"/>
          <c:tx>
            <c:strRef>
              <c:f>SLO!$P$67</c:f>
              <c:strCache>
                <c:ptCount val="1"/>
                <c:pt idx="0">
                  <c:v>2022</c:v>
                </c:pt>
              </c:strCache>
            </c:strRef>
          </c:tx>
          <c:dPt>
            <c:idx val="0"/>
            <c:bubble3D val="0"/>
            <c:spPr>
              <a:solidFill>
                <a:srgbClr val="FF00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32C2-4012-9F0B-490D987BEB6D}"/>
              </c:ext>
            </c:extLst>
          </c:dPt>
          <c:dPt>
            <c:idx val="1"/>
            <c:bubble3D val="0"/>
            <c:spPr>
              <a:solidFill>
                <a:srgbClr val="003399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2C2-4012-9F0B-490D987BEB6D}"/>
              </c:ext>
            </c:extLst>
          </c:dPt>
          <c:dLbls>
            <c:dLbl>
              <c:idx val="0"/>
              <c:layout>
                <c:manualLayout>
                  <c:x val="-7.0596607713261456E-2"/>
                  <c:y val="0.2518506232071620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C2-4012-9F0B-490D987BEB6D}"/>
                </c:ext>
              </c:extLst>
            </c:dLbl>
            <c:dLbl>
              <c:idx val="1"/>
              <c:layout>
                <c:manualLayout>
                  <c:x val="5.650281938835075E-2"/>
                  <c:y val="-0.1644335697785138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C2-4012-9F0B-490D987BEB6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3600" b="1" i="0" u="none" strike="noStrike" kern="1200" baseline="0">
                    <a:solidFill>
                      <a:srgbClr val="003399"/>
                    </a:solidFill>
                    <a:latin typeface="+mn-lt"/>
                    <a:ea typeface="+mn-ea"/>
                    <a:cs typeface="+mn-cs"/>
                  </a:defRPr>
                </a:pPr>
                <a:endParaRPr lang="sl-SI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SLO!$O$68:$O$69</c:f>
              <c:strCache>
                <c:ptCount val="2"/>
                <c:pt idx="0">
                  <c:v>Igralnice</c:v>
                </c:pt>
                <c:pt idx="1">
                  <c:v>Igralni saloni</c:v>
                </c:pt>
              </c:strCache>
            </c:strRef>
          </c:cat>
          <c:val>
            <c:numRef>
              <c:f>SLO!$P$68:$P$69</c:f>
              <c:numCache>
                <c:formatCode>#,##0.000000</c:formatCode>
                <c:ptCount val="2"/>
                <c:pt idx="0">
                  <c:v>152.90461561999999</c:v>
                </c:pt>
                <c:pt idx="1">
                  <c:v>104.89974126000001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C2-4012-9F0B-490D987BE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rgbClr val="003399"/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40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sl-SI" sz="4000" b="1">
                <a:solidFill>
                  <a:sysClr val="windowText" lastClr="000000"/>
                </a:solidFill>
              </a:rPr>
              <a:t>BPI </a:t>
            </a:r>
            <a:r>
              <a:rPr lang="en-US" sz="4000" b="1">
                <a:solidFill>
                  <a:sysClr val="windowText" lastClr="000000"/>
                </a:solidFill>
              </a:rPr>
              <a:t>202</a:t>
            </a:r>
            <a:r>
              <a:rPr lang="sl-SI" sz="4000" b="1">
                <a:solidFill>
                  <a:sysClr val="windowText" lastClr="000000"/>
                </a:solidFill>
              </a:rPr>
              <a:t>2</a:t>
            </a:r>
            <a:endParaRPr lang="en-US" sz="4000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46256783231338644"/>
          <c:y val="2.3774116358942426E-2"/>
        </c:manualLayout>
      </c:layout>
      <c:overlay val="0"/>
      <c:spPr>
        <a:solidFill>
          <a:srgbClr val="FF9900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40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4049275411583293E-2"/>
          <c:y val="0.13440216112912406"/>
          <c:w val="0.86623849532010844"/>
          <c:h val="0.80015007074406297"/>
        </c:manualLayout>
      </c:layout>
      <c:pie3DChart>
        <c:varyColors val="1"/>
        <c:ser>
          <c:idx val="0"/>
          <c:order val="0"/>
          <c:tx>
            <c:strRef>
              <c:f>SLO!$Q$15</c:f>
              <c:strCache>
                <c:ptCount val="1"/>
                <c:pt idx="0">
                  <c:v>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D7CE-4B75-885E-D6C595E854E7}"/>
              </c:ext>
            </c:extLst>
          </c:dPt>
          <c:dPt>
            <c:idx val="1"/>
            <c:bubble3D val="0"/>
            <c:spPr>
              <a:solidFill>
                <a:srgbClr val="CC00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7CE-4B75-885E-D6C595E854E7}"/>
              </c:ext>
            </c:extLst>
          </c:dPt>
          <c:dLbls>
            <c:dLbl>
              <c:idx val="0"/>
              <c:layout>
                <c:manualLayout>
                  <c:x val="-5.8226984452820145E-2"/>
                  <c:y val="-0.1007659724847744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CE-4B75-885E-D6C595E854E7}"/>
                </c:ext>
              </c:extLst>
            </c:dLbl>
            <c:dLbl>
              <c:idx val="1"/>
              <c:layout>
                <c:manualLayout>
                  <c:x val="-0.3162426818656246"/>
                  <c:y val="-5.134310467656428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CE-4B75-885E-D6C595E854E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4000" b="1" i="0" u="none" strike="noStrike" kern="1200" baseline="0">
                    <a:solidFill>
                      <a:srgbClr val="003399"/>
                    </a:solidFill>
                    <a:latin typeface="+mn-lt"/>
                    <a:ea typeface="+mn-ea"/>
                    <a:cs typeface="+mn-cs"/>
                  </a:defRPr>
                </a:pPr>
                <a:endParaRPr lang="sl-SI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SLO!$P$16:$P$17</c:f>
              <c:strCache>
                <c:ptCount val="2"/>
                <c:pt idx="0">
                  <c:v>Klasične igre na srečo</c:v>
                </c:pt>
                <c:pt idx="1">
                  <c:v>Posebne igre na srečo</c:v>
                </c:pt>
              </c:strCache>
            </c:strRef>
          </c:cat>
          <c:val>
            <c:numRef>
              <c:f>SLO!$Q$16:$Q$17</c:f>
              <c:numCache>
                <c:formatCode>#,##0.0</c:formatCode>
                <c:ptCount val="2"/>
                <c:pt idx="0" formatCode="0.00">
                  <c:v>75.438851890000009</c:v>
                </c:pt>
                <c:pt idx="1">
                  <c:v>257.80435688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CE-4B75-885E-D6C595E85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rgbClr val="003399"/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38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sl-SI" sz="3800" b="1">
                <a:solidFill>
                  <a:sysClr val="windowText" lastClr="000000"/>
                </a:solidFill>
              </a:rPr>
              <a:t>GGR (millions EUR)</a:t>
            </a:r>
          </a:p>
        </c:rich>
      </c:tx>
      <c:layout>
        <c:manualLayout>
          <c:xMode val="edge"/>
          <c:yMode val="edge"/>
          <c:x val="0.41336040101933247"/>
          <c:y val="1.6542487910167405E-2"/>
        </c:manualLayout>
      </c:layout>
      <c:overlay val="0"/>
      <c:spPr>
        <a:solidFill>
          <a:srgbClr val="FF9900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38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ANG!$C$7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5.1842564337336704E-3"/>
                  <c:y val="-6.2020500949841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AB-440B-97DE-4C7B94A01D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l-S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ANG!$B$8</c:f>
              <c:strCache>
                <c:ptCount val="1"/>
                <c:pt idx="0">
                  <c:v>GGR*  (millions EUR)</c:v>
                </c:pt>
              </c:strCache>
            </c:strRef>
          </c:cat>
          <c:val>
            <c:numRef>
              <c:f>ANG!$C$8</c:f>
              <c:numCache>
                <c:formatCode>0.0</c:formatCode>
                <c:ptCount val="1"/>
                <c:pt idx="0">
                  <c:v>339.7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F5-44F8-8663-3E4937F589FC}"/>
            </c:ext>
          </c:extLst>
        </c:ser>
        <c:ser>
          <c:idx val="1"/>
          <c:order val="1"/>
          <c:tx>
            <c:strRef>
              <c:f>ANG!$D$7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1.3608673138550839E-2"/>
                  <c:y val="-0.1067329551229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AB-440B-97DE-4C7B94A01D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l-S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ANG!$B$8</c:f>
              <c:strCache>
                <c:ptCount val="1"/>
                <c:pt idx="0">
                  <c:v>GGR*  (millions EUR)</c:v>
                </c:pt>
              </c:strCache>
            </c:strRef>
          </c:cat>
          <c:val>
            <c:numRef>
              <c:f>ANG!$D$8</c:f>
              <c:numCache>
                <c:formatCode>0.0</c:formatCode>
                <c:ptCount val="1"/>
                <c:pt idx="0">
                  <c:v>308.983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F5-44F8-8663-3E4937F589FC}"/>
            </c:ext>
          </c:extLst>
        </c:ser>
        <c:ser>
          <c:idx val="2"/>
          <c:order val="2"/>
          <c:tx>
            <c:strRef>
              <c:f>ANG!$E$7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6.4803205421670885E-3"/>
                  <c:y val="-0.10961762958576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AB-440B-97DE-4C7B94A01D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l-S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ANG!$B$8</c:f>
              <c:strCache>
                <c:ptCount val="1"/>
                <c:pt idx="0">
                  <c:v>GGR*  (millions EUR)</c:v>
                </c:pt>
              </c:strCache>
            </c:strRef>
          </c:cat>
          <c:val>
            <c:numRef>
              <c:f>ANG!$E$8</c:f>
              <c:numCache>
                <c:formatCode>0.0</c:formatCode>
                <c:ptCount val="1"/>
                <c:pt idx="0">
                  <c:v>294.8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F5-44F8-8663-3E4937F589FC}"/>
            </c:ext>
          </c:extLst>
        </c:ser>
        <c:ser>
          <c:idx val="3"/>
          <c:order val="3"/>
          <c:tx>
            <c:strRef>
              <c:f>ANG!$F$7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1.101654492168405E-2"/>
                  <c:y val="-8.07708849579331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AB-440B-97DE-4C7B94A01D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l-S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ANG!$B$8</c:f>
              <c:strCache>
                <c:ptCount val="1"/>
                <c:pt idx="0">
                  <c:v>GGR*  (millions EUR)</c:v>
                </c:pt>
              </c:strCache>
            </c:strRef>
          </c:cat>
          <c:val>
            <c:numRef>
              <c:f>ANG!$F$8</c:f>
              <c:numCache>
                <c:formatCode>0.0</c:formatCode>
                <c:ptCount val="1"/>
                <c:pt idx="0">
                  <c:v>302.51485812999999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F5-44F8-8663-3E4937F589FC}"/>
            </c:ext>
          </c:extLst>
        </c:ser>
        <c:ser>
          <c:idx val="4"/>
          <c:order val="4"/>
          <c:tx>
            <c:strRef>
              <c:f>ANG!$G$7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9900CC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4.5362243795169623E-3"/>
                  <c:y val="-7.5001536032366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AB-440B-97DE-4C7B94A01D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l-S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ANG!$B$8</c:f>
              <c:strCache>
                <c:ptCount val="1"/>
                <c:pt idx="0">
                  <c:v>GGR*  (millions EUR)</c:v>
                </c:pt>
              </c:strCache>
            </c:strRef>
          </c:cat>
          <c:val>
            <c:numRef>
              <c:f>ANG!$G$8</c:f>
              <c:numCache>
                <c:formatCode>0.0</c:formatCode>
                <c:ptCount val="1"/>
                <c:pt idx="0">
                  <c:v>306.04815422000001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F5-44F8-8663-3E4937F589FC}"/>
            </c:ext>
          </c:extLst>
        </c:ser>
        <c:ser>
          <c:idx val="5"/>
          <c:order val="5"/>
          <c:tx>
            <c:strRef>
              <c:f>ANG!$H$7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9.0724487590339246E-3"/>
                  <c:y val="-7.500153603236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AB-440B-97DE-4C7B94A01D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l-S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ANG!$B$8</c:f>
              <c:strCache>
                <c:ptCount val="1"/>
                <c:pt idx="0">
                  <c:v>GGR*  (millions EUR)</c:v>
                </c:pt>
              </c:strCache>
            </c:strRef>
          </c:cat>
          <c:val>
            <c:numRef>
              <c:f>ANG!$H$8</c:f>
              <c:numCache>
                <c:formatCode>0.0</c:formatCode>
                <c:ptCount val="1"/>
                <c:pt idx="0">
                  <c:v>307.02010697000003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5F5-44F8-8663-3E4937F589FC}"/>
            </c:ext>
          </c:extLst>
        </c:ser>
        <c:ser>
          <c:idx val="6"/>
          <c:order val="6"/>
          <c:tx>
            <c:strRef>
              <c:f>ANG!$I$7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1.2960641084334177E-2"/>
                  <c:y val="-7.78862104951498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AB-440B-97DE-4C7B94A01D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l-S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ANG!$B$8</c:f>
              <c:strCache>
                <c:ptCount val="1"/>
                <c:pt idx="0">
                  <c:v>GGR*  (millions EUR)</c:v>
                </c:pt>
              </c:strCache>
            </c:strRef>
          </c:cat>
          <c:val>
            <c:numRef>
              <c:f>ANG!$I$8</c:f>
              <c:numCache>
                <c:formatCode>0.0</c:formatCode>
                <c:ptCount val="1"/>
                <c:pt idx="0">
                  <c:v>307.75799718000002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5F5-44F8-8663-3E4937F589FC}"/>
            </c:ext>
          </c:extLst>
        </c:ser>
        <c:ser>
          <c:idx val="7"/>
          <c:order val="7"/>
          <c:tx>
            <c:strRef>
              <c:f>ANG!$J$7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66AB-440B-97DE-4C7B94A01DA4}"/>
              </c:ext>
            </c:extLst>
          </c:dPt>
          <c:dLbls>
            <c:dLbl>
              <c:idx val="0"/>
              <c:layout>
                <c:manualLayout>
                  <c:x val="1.2960641084334082E-2"/>
                  <c:y val="-4.903946586731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AB-440B-97DE-4C7B94A01D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l-S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ANG!$B$8</c:f>
              <c:strCache>
                <c:ptCount val="1"/>
                <c:pt idx="0">
                  <c:v>GGR*  (millions EUR)</c:v>
                </c:pt>
              </c:strCache>
            </c:strRef>
          </c:cat>
          <c:val>
            <c:numRef>
              <c:f>ANG!$J$8</c:f>
              <c:numCache>
                <c:formatCode>0.0</c:formatCode>
                <c:ptCount val="1"/>
                <c:pt idx="0">
                  <c:v>322.15742963000002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5F5-44F8-8663-3E4937F589FC}"/>
            </c:ext>
          </c:extLst>
        </c:ser>
        <c:ser>
          <c:idx val="8"/>
          <c:order val="8"/>
          <c:tx>
            <c:strRef>
              <c:f>ANG!$K$7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66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1.6848833409634431E-2"/>
                  <c:y val="-6.9232187106799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AB-440B-97DE-4C7B94A01D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l-S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ANG!$B$8</c:f>
              <c:strCache>
                <c:ptCount val="1"/>
                <c:pt idx="0">
                  <c:v>GGR*  (millions EUR)</c:v>
                </c:pt>
              </c:strCache>
            </c:strRef>
          </c:cat>
          <c:val>
            <c:numRef>
              <c:f>ANG!$K$8</c:f>
              <c:numCache>
                <c:formatCode>0.0</c:formatCode>
                <c:ptCount val="1"/>
                <c:pt idx="0">
                  <c:v>188.14576689800003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5F5-44F8-8663-3E4937F589FC}"/>
            </c:ext>
          </c:extLst>
        </c:ser>
        <c:ser>
          <c:idx val="9"/>
          <c:order val="9"/>
          <c:tx>
            <c:strRef>
              <c:f>ANG!$L$7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9900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5.1842564337336704E-3"/>
                  <c:y val="-8.365555942071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AB-440B-97DE-4C7B94A01D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l-S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ANG!$B$8</c:f>
              <c:strCache>
                <c:ptCount val="1"/>
                <c:pt idx="0">
                  <c:v>GGR*  (millions EUR)</c:v>
                </c:pt>
              </c:strCache>
            </c:strRef>
          </c:cat>
          <c:val>
            <c:numRef>
              <c:f>ANG!$L$8</c:f>
              <c:numCache>
                <c:formatCode>0.0</c:formatCode>
                <c:ptCount val="1"/>
                <c:pt idx="0">
                  <c:v>195.67358163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A3-430A-B8F3-34C76546F407}"/>
            </c:ext>
          </c:extLst>
        </c:ser>
        <c:ser>
          <c:idx val="10"/>
          <c:order val="10"/>
          <c:tx>
            <c:strRef>
              <c:f>ANG!$M$7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1.0368512867467341E-2"/>
                  <c:y val="-5.0481803098708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AB-440B-97DE-4C7B94A01D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l-S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ANG!$B$8</c:f>
              <c:strCache>
                <c:ptCount val="1"/>
                <c:pt idx="0">
                  <c:v>GGR*  (millions EUR)</c:v>
                </c:pt>
              </c:strCache>
            </c:strRef>
          </c:cat>
          <c:val>
            <c:numRef>
              <c:f>ANG!$M$8</c:f>
              <c:numCache>
                <c:formatCode>0.0</c:formatCode>
                <c:ptCount val="1"/>
                <c:pt idx="0">
                  <c:v>333.24320877000002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56-4E0C-B6BA-B8C51D4D1A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664763624"/>
        <c:axId val="664756960"/>
        <c:axId val="0"/>
      </c:bar3DChart>
      <c:catAx>
        <c:axId val="664763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664756960"/>
        <c:crosses val="autoZero"/>
        <c:auto val="1"/>
        <c:lblAlgn val="ctr"/>
        <c:lblOffset val="100"/>
        <c:noMultiLvlLbl val="0"/>
      </c:catAx>
      <c:valAx>
        <c:axId val="664756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664763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31750" cap="flat" cmpd="sng" algn="ctr">
      <a:solidFill>
        <a:srgbClr val="003399"/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384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GGR (millions EUR)</a:t>
            </a:r>
          </a:p>
        </c:rich>
      </c:tx>
      <c:layout>
        <c:manualLayout>
          <c:xMode val="edge"/>
          <c:yMode val="edge"/>
          <c:x val="0.41317348724362857"/>
          <c:y val="1.5534856005514961E-2"/>
        </c:manualLayout>
      </c:layout>
      <c:overlay val="0"/>
      <c:spPr>
        <a:solidFill>
          <a:srgbClr val="FF9900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384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ANG!$C$38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l-S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ANG!$B$39</c:f>
              <c:strCache>
                <c:ptCount val="1"/>
                <c:pt idx="0">
                  <c:v>GGR (millions EUR)</c:v>
                </c:pt>
              </c:strCache>
            </c:strRef>
          </c:cat>
          <c:val>
            <c:numRef>
              <c:f>ANG!$C$39</c:f>
              <c:numCache>
                <c:formatCode>#,##0.0</c:formatCode>
                <c:ptCount val="1"/>
                <c:pt idx="0">
                  <c:v>79.099999999999994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90-45DE-8C72-F7EB71D2E257}"/>
            </c:ext>
          </c:extLst>
        </c:ser>
        <c:ser>
          <c:idx val="1"/>
          <c:order val="1"/>
          <c:tx>
            <c:strRef>
              <c:f>ANG!$D$38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l-S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ANG!$B$39</c:f>
              <c:strCache>
                <c:ptCount val="1"/>
                <c:pt idx="0">
                  <c:v>GGR (millions EUR)</c:v>
                </c:pt>
              </c:strCache>
            </c:strRef>
          </c:cat>
          <c:val>
            <c:numRef>
              <c:f>ANG!$D$39</c:f>
              <c:numCache>
                <c:formatCode>#,##0.0</c:formatCode>
                <c:ptCount val="1"/>
                <c:pt idx="0">
                  <c:v>68.683000000000007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90-45DE-8C72-F7EB71D2E257}"/>
            </c:ext>
          </c:extLst>
        </c:ser>
        <c:ser>
          <c:idx val="2"/>
          <c:order val="2"/>
          <c:tx>
            <c:strRef>
              <c:f>ANG!$E$38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FF66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l-S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ANG!$B$39</c:f>
              <c:strCache>
                <c:ptCount val="1"/>
                <c:pt idx="0">
                  <c:v>GGR (millions EUR)</c:v>
                </c:pt>
              </c:strCache>
            </c:strRef>
          </c:cat>
          <c:val>
            <c:numRef>
              <c:f>ANG!$E$39</c:f>
              <c:numCache>
                <c:formatCode>#,##0.0</c:formatCode>
                <c:ptCount val="1"/>
                <c:pt idx="0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90-45DE-8C72-F7EB71D2E257}"/>
            </c:ext>
          </c:extLst>
        </c:ser>
        <c:ser>
          <c:idx val="3"/>
          <c:order val="3"/>
          <c:tx>
            <c:strRef>
              <c:f>ANG!$F$38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l-S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ANG!$B$39</c:f>
              <c:strCache>
                <c:ptCount val="1"/>
                <c:pt idx="0">
                  <c:v>GGR (millions EUR)</c:v>
                </c:pt>
              </c:strCache>
            </c:strRef>
          </c:cat>
          <c:val>
            <c:numRef>
              <c:f>ANG!$F$39</c:f>
              <c:numCache>
                <c:formatCode>#,##0.0</c:formatCode>
                <c:ptCount val="1"/>
                <c:pt idx="0">
                  <c:v>62.915307849999998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90-45DE-8C72-F7EB71D2E257}"/>
            </c:ext>
          </c:extLst>
        </c:ser>
        <c:ser>
          <c:idx val="4"/>
          <c:order val="4"/>
          <c:tx>
            <c:strRef>
              <c:f>ANG!$G$38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l-S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ANG!$B$39</c:f>
              <c:strCache>
                <c:ptCount val="1"/>
                <c:pt idx="0">
                  <c:v>GGR (millions EUR)</c:v>
                </c:pt>
              </c:strCache>
            </c:strRef>
          </c:cat>
          <c:val>
            <c:numRef>
              <c:f>ANG!$G$39</c:f>
              <c:numCache>
                <c:formatCode>#,##0.0</c:formatCode>
                <c:ptCount val="1"/>
                <c:pt idx="0">
                  <c:v>58.732297870000004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90-45DE-8C72-F7EB71D2E257}"/>
            </c:ext>
          </c:extLst>
        </c:ser>
        <c:ser>
          <c:idx val="5"/>
          <c:order val="5"/>
          <c:tx>
            <c:strRef>
              <c:f>ANG!$H$38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66FF3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l-S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ANG!$B$39</c:f>
              <c:strCache>
                <c:ptCount val="1"/>
                <c:pt idx="0">
                  <c:v>GGR (millions EUR)</c:v>
                </c:pt>
              </c:strCache>
            </c:strRef>
          </c:cat>
          <c:val>
            <c:numRef>
              <c:f>ANG!$H$39</c:f>
              <c:numCache>
                <c:formatCode>#,##0.0</c:formatCode>
                <c:ptCount val="1"/>
                <c:pt idx="0">
                  <c:v>53.425191140000003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890-45DE-8C72-F7EB71D2E257}"/>
            </c:ext>
          </c:extLst>
        </c:ser>
        <c:ser>
          <c:idx val="6"/>
          <c:order val="6"/>
          <c:tx>
            <c:strRef>
              <c:f>ANG!$I$38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00339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l-S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ANG!$B$39</c:f>
              <c:strCache>
                <c:ptCount val="1"/>
                <c:pt idx="0">
                  <c:v>GGR (millions EUR)</c:v>
                </c:pt>
              </c:strCache>
            </c:strRef>
          </c:cat>
          <c:val>
            <c:numRef>
              <c:f>ANG!$I$39</c:f>
              <c:numCache>
                <c:formatCode>#,##0.0</c:formatCode>
                <c:ptCount val="1"/>
                <c:pt idx="0">
                  <c:v>61.856794620000009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890-45DE-8C72-F7EB71D2E257}"/>
            </c:ext>
          </c:extLst>
        </c:ser>
        <c:ser>
          <c:idx val="7"/>
          <c:order val="7"/>
          <c:tx>
            <c:strRef>
              <c:f>ANG!$J$38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l-S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ANG!$B$39</c:f>
              <c:strCache>
                <c:ptCount val="1"/>
                <c:pt idx="0">
                  <c:v>GGR (millions EUR)</c:v>
                </c:pt>
              </c:strCache>
            </c:strRef>
          </c:cat>
          <c:val>
            <c:numRef>
              <c:f>ANG!$J$39</c:f>
              <c:numCache>
                <c:formatCode>#,##0.0</c:formatCode>
                <c:ptCount val="1"/>
                <c:pt idx="0">
                  <c:v>68.046835900000005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890-45DE-8C72-F7EB71D2E257}"/>
            </c:ext>
          </c:extLst>
        </c:ser>
        <c:ser>
          <c:idx val="8"/>
          <c:order val="8"/>
          <c:tx>
            <c:strRef>
              <c:f>ANG!$K$38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l-S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ANG!$B$39</c:f>
              <c:strCache>
                <c:ptCount val="1"/>
                <c:pt idx="0">
                  <c:v>GGR (millions EUR)</c:v>
                </c:pt>
              </c:strCache>
            </c:strRef>
          </c:cat>
          <c:val>
            <c:numRef>
              <c:f>ANG!$K$39</c:f>
              <c:numCache>
                <c:formatCode>#,##0.0</c:formatCode>
                <c:ptCount val="1"/>
                <c:pt idx="0">
                  <c:v>61.283047980000006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890-45DE-8C72-F7EB71D2E257}"/>
            </c:ext>
          </c:extLst>
        </c:ser>
        <c:ser>
          <c:idx val="9"/>
          <c:order val="9"/>
          <c:tx>
            <c:strRef>
              <c:f>ANG!$L$38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l-S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ANG!$B$39</c:f>
              <c:strCache>
                <c:ptCount val="1"/>
                <c:pt idx="0">
                  <c:v>GGR (millions EUR)</c:v>
                </c:pt>
              </c:strCache>
            </c:strRef>
          </c:cat>
          <c:val>
            <c:numRef>
              <c:f>ANG!$L$39</c:f>
              <c:numCache>
                <c:formatCode>#,##0.0</c:formatCode>
                <c:ptCount val="1"/>
                <c:pt idx="0">
                  <c:v>63.163566760000002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BB-4C8A-9266-154580574C5D}"/>
            </c:ext>
          </c:extLst>
        </c:ser>
        <c:ser>
          <c:idx val="10"/>
          <c:order val="10"/>
          <c:tx>
            <c:strRef>
              <c:f>ANG!$M$38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l-S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ANG!$B$39</c:f>
              <c:strCache>
                <c:ptCount val="1"/>
                <c:pt idx="0">
                  <c:v>GGR (millions EUR)</c:v>
                </c:pt>
              </c:strCache>
            </c:strRef>
          </c:cat>
          <c:val>
            <c:numRef>
              <c:f>ANG!$M$39</c:f>
              <c:numCache>
                <c:formatCode>#,##0.0</c:formatCode>
                <c:ptCount val="1"/>
                <c:pt idx="0">
                  <c:v>75.438851890000009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78-4D0C-965C-82ACB0C5F32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64757352"/>
        <c:axId val="664768328"/>
      </c:barChart>
      <c:catAx>
        <c:axId val="6647573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664768328"/>
        <c:crosses val="autoZero"/>
        <c:auto val="1"/>
        <c:lblAlgn val="ctr"/>
        <c:lblOffset val="100"/>
        <c:noMultiLvlLbl val="0"/>
      </c:catAx>
      <c:valAx>
        <c:axId val="664768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664757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354786578521913"/>
          <c:y val="0.94592883792887572"/>
          <c:w val="0.6361875091838286"/>
          <c:h val="3.88329515492698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3399"/>
      </a:solidFill>
      <a:round/>
    </a:ln>
    <a:effectLst/>
  </c:spPr>
  <c:txPr>
    <a:bodyPr/>
    <a:lstStyle/>
    <a:p>
      <a:pPr>
        <a:defRPr sz="3200"/>
      </a:pPr>
      <a:endParaRPr lang="sl-SI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chart" Target="../charts/chart10.xml"/><Relationship Id="rId7" Type="http://schemas.openxmlformats.org/officeDocument/2006/relationships/chart" Target="../charts/chart11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</xdr:colOff>
      <xdr:row>105</xdr:row>
      <xdr:rowOff>129540</xdr:rowOff>
    </xdr:from>
    <xdr:to>
      <xdr:col>1</xdr:col>
      <xdr:colOff>190500</xdr:colOff>
      <xdr:row>105</xdr:row>
      <xdr:rowOff>205740</xdr:rowOff>
    </xdr:to>
    <xdr:sp macro="" textlink="">
      <xdr:nvSpPr>
        <xdr:cNvPr id="2" name="AutoShape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rrowheads="1"/>
        </xdr:cNvSpPr>
      </xdr:nvSpPr>
      <xdr:spPr bwMode="auto">
        <a:xfrm>
          <a:off x="525780" y="42222420"/>
          <a:ext cx="106680" cy="76200"/>
        </a:xfrm>
        <a:prstGeom prst="rightArrow">
          <a:avLst>
            <a:gd name="adj1" fmla="val 50000"/>
            <a:gd name="adj2" fmla="val 3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91440</xdr:colOff>
      <xdr:row>39</xdr:row>
      <xdr:rowOff>137160</xdr:rowOff>
    </xdr:from>
    <xdr:to>
      <xdr:col>1</xdr:col>
      <xdr:colOff>198120</xdr:colOff>
      <xdr:row>39</xdr:row>
      <xdr:rowOff>213360</xdr:rowOff>
    </xdr:to>
    <xdr:sp macro="" textlink="">
      <xdr:nvSpPr>
        <xdr:cNvPr id="3" name="AutoShape 4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rrowheads="1"/>
        </xdr:cNvSpPr>
      </xdr:nvSpPr>
      <xdr:spPr bwMode="auto">
        <a:xfrm>
          <a:off x="533400" y="17266920"/>
          <a:ext cx="106680" cy="76200"/>
        </a:xfrm>
        <a:prstGeom prst="rightArrow">
          <a:avLst>
            <a:gd name="adj1" fmla="val 50000"/>
            <a:gd name="adj2" fmla="val 3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91440</xdr:colOff>
      <xdr:row>67</xdr:row>
      <xdr:rowOff>137160</xdr:rowOff>
    </xdr:from>
    <xdr:to>
      <xdr:col>1</xdr:col>
      <xdr:colOff>198120</xdr:colOff>
      <xdr:row>67</xdr:row>
      <xdr:rowOff>213360</xdr:rowOff>
    </xdr:to>
    <xdr:sp macro="" textlink="">
      <xdr:nvSpPr>
        <xdr:cNvPr id="4" name="AutoShape 5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rrowheads="1"/>
        </xdr:cNvSpPr>
      </xdr:nvSpPr>
      <xdr:spPr bwMode="auto">
        <a:xfrm>
          <a:off x="533400" y="28994100"/>
          <a:ext cx="106680" cy="76200"/>
        </a:xfrm>
        <a:prstGeom prst="rightArrow">
          <a:avLst>
            <a:gd name="adj1" fmla="val 50000"/>
            <a:gd name="adj2" fmla="val 3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91440</xdr:colOff>
      <xdr:row>85</xdr:row>
      <xdr:rowOff>137160</xdr:rowOff>
    </xdr:from>
    <xdr:to>
      <xdr:col>1</xdr:col>
      <xdr:colOff>198120</xdr:colOff>
      <xdr:row>85</xdr:row>
      <xdr:rowOff>213360</xdr:rowOff>
    </xdr:to>
    <xdr:sp macro="" textlink="">
      <xdr:nvSpPr>
        <xdr:cNvPr id="5" name="AutoShape 9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 noChangeArrowheads="1"/>
        </xdr:cNvSpPr>
      </xdr:nvSpPr>
      <xdr:spPr bwMode="auto">
        <a:xfrm>
          <a:off x="533400" y="35356800"/>
          <a:ext cx="106680" cy="76200"/>
        </a:xfrm>
        <a:prstGeom prst="rightArrow">
          <a:avLst>
            <a:gd name="adj1" fmla="val 50000"/>
            <a:gd name="adj2" fmla="val 3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91440</xdr:colOff>
      <xdr:row>8</xdr:row>
      <xdr:rowOff>137160</xdr:rowOff>
    </xdr:from>
    <xdr:to>
      <xdr:col>1</xdr:col>
      <xdr:colOff>198120</xdr:colOff>
      <xdr:row>8</xdr:row>
      <xdr:rowOff>213360</xdr:rowOff>
    </xdr:to>
    <xdr:sp macro="" textlink="">
      <xdr:nvSpPr>
        <xdr:cNvPr id="6" name="AutoShape 10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Arrowheads="1"/>
        </xdr:cNvSpPr>
      </xdr:nvSpPr>
      <xdr:spPr bwMode="auto">
        <a:xfrm>
          <a:off x="533400" y="4008120"/>
          <a:ext cx="106680" cy="76200"/>
        </a:xfrm>
        <a:prstGeom prst="rightArrow">
          <a:avLst>
            <a:gd name="adj1" fmla="val 50000"/>
            <a:gd name="adj2" fmla="val 3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91440</xdr:colOff>
      <xdr:row>85</xdr:row>
      <xdr:rowOff>137160</xdr:rowOff>
    </xdr:from>
    <xdr:to>
      <xdr:col>1</xdr:col>
      <xdr:colOff>198120</xdr:colOff>
      <xdr:row>85</xdr:row>
      <xdr:rowOff>213360</xdr:rowOff>
    </xdr:to>
    <xdr:sp macro="" textlink="">
      <xdr:nvSpPr>
        <xdr:cNvPr id="7" name="AutoShape 1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>
          <a:spLocks noChangeArrowheads="1"/>
        </xdr:cNvSpPr>
      </xdr:nvSpPr>
      <xdr:spPr bwMode="auto">
        <a:xfrm>
          <a:off x="533400" y="35356800"/>
          <a:ext cx="106680" cy="76200"/>
        </a:xfrm>
        <a:prstGeom prst="rightArrow">
          <a:avLst>
            <a:gd name="adj1" fmla="val 50000"/>
            <a:gd name="adj2" fmla="val 3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83820</xdr:colOff>
      <xdr:row>105</xdr:row>
      <xdr:rowOff>137160</xdr:rowOff>
    </xdr:from>
    <xdr:to>
      <xdr:col>1</xdr:col>
      <xdr:colOff>190500</xdr:colOff>
      <xdr:row>105</xdr:row>
      <xdr:rowOff>213360</xdr:rowOff>
    </xdr:to>
    <xdr:sp macro="" textlink="">
      <xdr:nvSpPr>
        <xdr:cNvPr id="8" name="AutoShape 1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>
          <a:spLocks noChangeArrowheads="1"/>
        </xdr:cNvSpPr>
      </xdr:nvSpPr>
      <xdr:spPr bwMode="auto">
        <a:xfrm>
          <a:off x="525780" y="42230040"/>
          <a:ext cx="106680" cy="76200"/>
        </a:xfrm>
        <a:prstGeom prst="rightArrow">
          <a:avLst>
            <a:gd name="adj1" fmla="val 50000"/>
            <a:gd name="adj2" fmla="val 3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91440</xdr:colOff>
      <xdr:row>39</xdr:row>
      <xdr:rowOff>137160</xdr:rowOff>
    </xdr:from>
    <xdr:to>
      <xdr:col>1</xdr:col>
      <xdr:colOff>198120</xdr:colOff>
      <xdr:row>39</xdr:row>
      <xdr:rowOff>213360</xdr:rowOff>
    </xdr:to>
    <xdr:sp macro="" textlink="">
      <xdr:nvSpPr>
        <xdr:cNvPr id="9" name="AutoShape 19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>
          <a:spLocks noChangeArrowheads="1"/>
        </xdr:cNvSpPr>
      </xdr:nvSpPr>
      <xdr:spPr bwMode="auto">
        <a:xfrm>
          <a:off x="533400" y="17266920"/>
          <a:ext cx="106680" cy="76200"/>
        </a:xfrm>
        <a:prstGeom prst="rightArrow">
          <a:avLst>
            <a:gd name="adj1" fmla="val 50000"/>
            <a:gd name="adj2" fmla="val 3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91440</xdr:colOff>
      <xdr:row>8</xdr:row>
      <xdr:rowOff>137160</xdr:rowOff>
    </xdr:from>
    <xdr:to>
      <xdr:col>1</xdr:col>
      <xdr:colOff>198120</xdr:colOff>
      <xdr:row>8</xdr:row>
      <xdr:rowOff>213360</xdr:rowOff>
    </xdr:to>
    <xdr:sp macro="" textlink="">
      <xdr:nvSpPr>
        <xdr:cNvPr id="10" name="AutoShape 20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>
          <a:spLocks noChangeArrowheads="1"/>
        </xdr:cNvSpPr>
      </xdr:nvSpPr>
      <xdr:spPr bwMode="auto">
        <a:xfrm>
          <a:off x="533400" y="4008120"/>
          <a:ext cx="106680" cy="76200"/>
        </a:xfrm>
        <a:prstGeom prst="rightArrow">
          <a:avLst>
            <a:gd name="adj1" fmla="val 50000"/>
            <a:gd name="adj2" fmla="val 3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91440</xdr:colOff>
      <xdr:row>88</xdr:row>
      <xdr:rowOff>137160</xdr:rowOff>
    </xdr:from>
    <xdr:to>
      <xdr:col>1</xdr:col>
      <xdr:colOff>198120</xdr:colOff>
      <xdr:row>88</xdr:row>
      <xdr:rowOff>213360</xdr:rowOff>
    </xdr:to>
    <xdr:sp macro="" textlink="">
      <xdr:nvSpPr>
        <xdr:cNvPr id="11" name="AutoShape 9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>
          <a:spLocks noChangeArrowheads="1"/>
        </xdr:cNvSpPr>
      </xdr:nvSpPr>
      <xdr:spPr bwMode="auto">
        <a:xfrm>
          <a:off x="533400" y="36408360"/>
          <a:ext cx="106680" cy="76200"/>
        </a:xfrm>
        <a:prstGeom prst="rightArrow">
          <a:avLst>
            <a:gd name="adj1" fmla="val 50000"/>
            <a:gd name="adj2" fmla="val 3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91440</xdr:colOff>
      <xdr:row>88</xdr:row>
      <xdr:rowOff>137160</xdr:rowOff>
    </xdr:from>
    <xdr:to>
      <xdr:col>1</xdr:col>
      <xdr:colOff>198120</xdr:colOff>
      <xdr:row>88</xdr:row>
      <xdr:rowOff>213360</xdr:rowOff>
    </xdr:to>
    <xdr:sp macro="" textlink="">
      <xdr:nvSpPr>
        <xdr:cNvPr id="12" name="AutoShape 16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>
          <a:spLocks noChangeArrowheads="1"/>
        </xdr:cNvSpPr>
      </xdr:nvSpPr>
      <xdr:spPr bwMode="auto">
        <a:xfrm>
          <a:off x="533400" y="36408360"/>
          <a:ext cx="106680" cy="76200"/>
        </a:xfrm>
        <a:prstGeom prst="rightArrow">
          <a:avLst>
            <a:gd name="adj1" fmla="val 50000"/>
            <a:gd name="adj2" fmla="val 3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91440</xdr:colOff>
      <xdr:row>108</xdr:row>
      <xdr:rowOff>137160</xdr:rowOff>
    </xdr:from>
    <xdr:to>
      <xdr:col>1</xdr:col>
      <xdr:colOff>198120</xdr:colOff>
      <xdr:row>108</xdr:row>
      <xdr:rowOff>213360</xdr:rowOff>
    </xdr:to>
    <xdr:sp macro="" textlink="">
      <xdr:nvSpPr>
        <xdr:cNvPr id="13" name="AutoShape 9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>
          <a:spLocks noChangeArrowheads="1"/>
        </xdr:cNvSpPr>
      </xdr:nvSpPr>
      <xdr:spPr bwMode="auto">
        <a:xfrm>
          <a:off x="533400" y="43281600"/>
          <a:ext cx="106680" cy="76200"/>
        </a:xfrm>
        <a:prstGeom prst="rightArrow">
          <a:avLst>
            <a:gd name="adj1" fmla="val 50000"/>
            <a:gd name="adj2" fmla="val 3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91440</xdr:colOff>
      <xdr:row>108</xdr:row>
      <xdr:rowOff>137160</xdr:rowOff>
    </xdr:from>
    <xdr:to>
      <xdr:col>1</xdr:col>
      <xdr:colOff>198120</xdr:colOff>
      <xdr:row>108</xdr:row>
      <xdr:rowOff>213360</xdr:rowOff>
    </xdr:to>
    <xdr:sp macro="" textlink="">
      <xdr:nvSpPr>
        <xdr:cNvPr id="14" name="AutoShape 16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>
          <a:spLocks noChangeArrowheads="1"/>
        </xdr:cNvSpPr>
      </xdr:nvSpPr>
      <xdr:spPr bwMode="auto">
        <a:xfrm>
          <a:off x="533400" y="43281600"/>
          <a:ext cx="106680" cy="76200"/>
        </a:xfrm>
        <a:prstGeom prst="rightArrow">
          <a:avLst>
            <a:gd name="adj1" fmla="val 50000"/>
            <a:gd name="adj2" fmla="val 3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91440</xdr:colOff>
      <xdr:row>70</xdr:row>
      <xdr:rowOff>137160</xdr:rowOff>
    </xdr:from>
    <xdr:to>
      <xdr:col>1</xdr:col>
      <xdr:colOff>198120</xdr:colOff>
      <xdr:row>70</xdr:row>
      <xdr:rowOff>213360</xdr:rowOff>
    </xdr:to>
    <xdr:sp macro="" textlink="">
      <xdr:nvSpPr>
        <xdr:cNvPr id="15" name="AutoShape 5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>
          <a:spLocks noChangeArrowheads="1"/>
        </xdr:cNvSpPr>
      </xdr:nvSpPr>
      <xdr:spPr bwMode="auto">
        <a:xfrm>
          <a:off x="533400" y="30045660"/>
          <a:ext cx="106680" cy="76200"/>
        </a:xfrm>
        <a:prstGeom prst="rightArrow">
          <a:avLst>
            <a:gd name="adj1" fmla="val 50000"/>
            <a:gd name="adj2" fmla="val 3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91440</xdr:colOff>
      <xdr:row>85</xdr:row>
      <xdr:rowOff>137160</xdr:rowOff>
    </xdr:from>
    <xdr:to>
      <xdr:col>1</xdr:col>
      <xdr:colOff>198120</xdr:colOff>
      <xdr:row>85</xdr:row>
      <xdr:rowOff>213360</xdr:rowOff>
    </xdr:to>
    <xdr:sp macro="" textlink="">
      <xdr:nvSpPr>
        <xdr:cNvPr id="16" name="AutoShape 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>
          <a:spLocks noChangeArrowheads="1"/>
        </xdr:cNvSpPr>
      </xdr:nvSpPr>
      <xdr:spPr bwMode="auto">
        <a:xfrm>
          <a:off x="533400" y="35356800"/>
          <a:ext cx="106680" cy="76200"/>
        </a:xfrm>
        <a:prstGeom prst="rightArrow">
          <a:avLst>
            <a:gd name="adj1" fmla="val 50000"/>
            <a:gd name="adj2" fmla="val 3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91440</xdr:colOff>
      <xdr:row>88</xdr:row>
      <xdr:rowOff>137160</xdr:rowOff>
    </xdr:from>
    <xdr:to>
      <xdr:col>1</xdr:col>
      <xdr:colOff>198120</xdr:colOff>
      <xdr:row>88</xdr:row>
      <xdr:rowOff>213360</xdr:rowOff>
    </xdr:to>
    <xdr:sp macro="" textlink="">
      <xdr:nvSpPr>
        <xdr:cNvPr id="17" name="AutoShape 5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>
          <a:spLocks noChangeArrowheads="1"/>
        </xdr:cNvSpPr>
      </xdr:nvSpPr>
      <xdr:spPr bwMode="auto">
        <a:xfrm>
          <a:off x="533400" y="36408360"/>
          <a:ext cx="106680" cy="76200"/>
        </a:xfrm>
        <a:prstGeom prst="rightArrow">
          <a:avLst>
            <a:gd name="adj1" fmla="val 50000"/>
            <a:gd name="adj2" fmla="val 3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91440</xdr:colOff>
      <xdr:row>105</xdr:row>
      <xdr:rowOff>137160</xdr:rowOff>
    </xdr:from>
    <xdr:to>
      <xdr:col>1</xdr:col>
      <xdr:colOff>198120</xdr:colOff>
      <xdr:row>105</xdr:row>
      <xdr:rowOff>213360</xdr:rowOff>
    </xdr:to>
    <xdr:sp macro="" textlink="">
      <xdr:nvSpPr>
        <xdr:cNvPr id="18" name="AutoShape 9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>
          <a:spLocks noChangeArrowheads="1"/>
        </xdr:cNvSpPr>
      </xdr:nvSpPr>
      <xdr:spPr bwMode="auto">
        <a:xfrm>
          <a:off x="533400" y="42230040"/>
          <a:ext cx="106680" cy="76200"/>
        </a:xfrm>
        <a:prstGeom prst="rightArrow">
          <a:avLst>
            <a:gd name="adj1" fmla="val 50000"/>
            <a:gd name="adj2" fmla="val 3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91440</xdr:colOff>
      <xdr:row>105</xdr:row>
      <xdr:rowOff>137160</xdr:rowOff>
    </xdr:from>
    <xdr:to>
      <xdr:col>1</xdr:col>
      <xdr:colOff>198120</xdr:colOff>
      <xdr:row>105</xdr:row>
      <xdr:rowOff>213360</xdr:rowOff>
    </xdr:to>
    <xdr:sp macro="" textlink="">
      <xdr:nvSpPr>
        <xdr:cNvPr id="19" name="AutoShape 16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>
          <a:spLocks noChangeArrowheads="1"/>
        </xdr:cNvSpPr>
      </xdr:nvSpPr>
      <xdr:spPr bwMode="auto">
        <a:xfrm>
          <a:off x="533400" y="42230040"/>
          <a:ext cx="106680" cy="76200"/>
        </a:xfrm>
        <a:prstGeom prst="rightArrow">
          <a:avLst>
            <a:gd name="adj1" fmla="val 50000"/>
            <a:gd name="adj2" fmla="val 3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91440</xdr:colOff>
      <xdr:row>108</xdr:row>
      <xdr:rowOff>137160</xdr:rowOff>
    </xdr:from>
    <xdr:to>
      <xdr:col>1</xdr:col>
      <xdr:colOff>198120</xdr:colOff>
      <xdr:row>108</xdr:row>
      <xdr:rowOff>213360</xdr:rowOff>
    </xdr:to>
    <xdr:sp macro="" textlink="">
      <xdr:nvSpPr>
        <xdr:cNvPr id="20" name="AutoShape 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>
          <a:spLocks noChangeArrowheads="1"/>
        </xdr:cNvSpPr>
      </xdr:nvSpPr>
      <xdr:spPr bwMode="auto">
        <a:xfrm>
          <a:off x="533400" y="43281600"/>
          <a:ext cx="106680" cy="76200"/>
        </a:xfrm>
        <a:prstGeom prst="rightArrow">
          <a:avLst>
            <a:gd name="adj1" fmla="val 50000"/>
            <a:gd name="adj2" fmla="val 3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91440</xdr:colOff>
      <xdr:row>108</xdr:row>
      <xdr:rowOff>137160</xdr:rowOff>
    </xdr:from>
    <xdr:to>
      <xdr:col>1</xdr:col>
      <xdr:colOff>198120</xdr:colOff>
      <xdr:row>108</xdr:row>
      <xdr:rowOff>213360</xdr:rowOff>
    </xdr:to>
    <xdr:sp macro="" textlink="">
      <xdr:nvSpPr>
        <xdr:cNvPr id="21" name="AutoShape 16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>
          <a:spLocks noChangeArrowheads="1"/>
        </xdr:cNvSpPr>
      </xdr:nvSpPr>
      <xdr:spPr bwMode="auto">
        <a:xfrm>
          <a:off x="533400" y="43281600"/>
          <a:ext cx="106680" cy="76200"/>
        </a:xfrm>
        <a:prstGeom prst="rightArrow">
          <a:avLst>
            <a:gd name="adj1" fmla="val 50000"/>
            <a:gd name="adj2" fmla="val 3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91440</xdr:colOff>
      <xdr:row>105</xdr:row>
      <xdr:rowOff>137160</xdr:rowOff>
    </xdr:from>
    <xdr:to>
      <xdr:col>1</xdr:col>
      <xdr:colOff>198120</xdr:colOff>
      <xdr:row>105</xdr:row>
      <xdr:rowOff>213360</xdr:rowOff>
    </xdr:to>
    <xdr:sp macro="" textlink="">
      <xdr:nvSpPr>
        <xdr:cNvPr id="22" name="AutoShape 5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>
          <a:spLocks noChangeArrowheads="1"/>
        </xdr:cNvSpPr>
      </xdr:nvSpPr>
      <xdr:spPr bwMode="auto">
        <a:xfrm>
          <a:off x="533400" y="42230040"/>
          <a:ext cx="106680" cy="76200"/>
        </a:xfrm>
        <a:prstGeom prst="rightArrow">
          <a:avLst>
            <a:gd name="adj1" fmla="val 50000"/>
            <a:gd name="adj2" fmla="val 3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91440</xdr:colOff>
      <xdr:row>108</xdr:row>
      <xdr:rowOff>137160</xdr:rowOff>
    </xdr:from>
    <xdr:to>
      <xdr:col>1</xdr:col>
      <xdr:colOff>198120</xdr:colOff>
      <xdr:row>108</xdr:row>
      <xdr:rowOff>213360</xdr:rowOff>
    </xdr:to>
    <xdr:sp macro="" textlink="">
      <xdr:nvSpPr>
        <xdr:cNvPr id="23" name="AutoShape 5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>
          <a:spLocks noChangeArrowheads="1"/>
        </xdr:cNvSpPr>
      </xdr:nvSpPr>
      <xdr:spPr bwMode="auto">
        <a:xfrm>
          <a:off x="533400" y="43281600"/>
          <a:ext cx="106680" cy="76200"/>
        </a:xfrm>
        <a:prstGeom prst="rightArrow">
          <a:avLst>
            <a:gd name="adj1" fmla="val 50000"/>
            <a:gd name="adj2" fmla="val 3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323683</xdr:colOff>
      <xdr:row>12</xdr:row>
      <xdr:rowOff>265043</xdr:rowOff>
    </xdr:from>
    <xdr:to>
      <xdr:col>12</xdr:col>
      <xdr:colOff>1478280</xdr:colOff>
      <xdr:row>34</xdr:row>
      <xdr:rowOff>2568222</xdr:rowOff>
    </xdr:to>
    <xdr:graphicFrame macro="">
      <xdr:nvGraphicFramePr>
        <xdr:cNvPr id="29" name="Grafikon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401375</xdr:colOff>
      <xdr:row>43</xdr:row>
      <xdr:rowOff>317501</xdr:rowOff>
    </xdr:from>
    <xdr:to>
      <xdr:col>13</xdr:col>
      <xdr:colOff>0</xdr:colOff>
      <xdr:row>61</xdr:row>
      <xdr:rowOff>1774191</xdr:rowOff>
    </xdr:to>
    <xdr:graphicFrame macro="">
      <xdr:nvGraphicFramePr>
        <xdr:cNvPr id="35" name="Grafikon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158466</xdr:colOff>
      <xdr:row>126</xdr:row>
      <xdr:rowOff>388710</xdr:rowOff>
    </xdr:from>
    <xdr:to>
      <xdr:col>13</xdr:col>
      <xdr:colOff>860776</xdr:colOff>
      <xdr:row>152</xdr:row>
      <xdr:rowOff>174483</xdr:rowOff>
    </xdr:to>
    <xdr:graphicFrame macro="">
      <xdr:nvGraphicFramePr>
        <xdr:cNvPr id="24" name="Grafikon 23">
          <a:extLst>
            <a:ext uri="{FF2B5EF4-FFF2-40B4-BE49-F238E27FC236}">
              <a16:creationId xmlns:a16="http://schemas.microsoft.com/office/drawing/2014/main" id="{EF0156F8-89BF-4908-B735-938C9FF1D84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12348</xdr:colOff>
      <xdr:row>126</xdr:row>
      <xdr:rowOff>380999</xdr:rowOff>
    </xdr:from>
    <xdr:to>
      <xdr:col>36</xdr:col>
      <xdr:colOff>327801</xdr:colOff>
      <xdr:row>152</xdr:row>
      <xdr:rowOff>139206</xdr:rowOff>
    </xdr:to>
    <xdr:graphicFrame macro="">
      <xdr:nvGraphicFramePr>
        <xdr:cNvPr id="26" name="Grafikon 25">
          <a:extLst>
            <a:ext uri="{FF2B5EF4-FFF2-40B4-BE49-F238E27FC236}">
              <a16:creationId xmlns:a16="http://schemas.microsoft.com/office/drawing/2014/main" id="{3C6C1756-E8BA-4BA7-88A9-2CB19442076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353</xdr:colOff>
      <xdr:row>90</xdr:row>
      <xdr:rowOff>373069</xdr:rowOff>
    </xdr:from>
    <xdr:to>
      <xdr:col>36</xdr:col>
      <xdr:colOff>312702</xdr:colOff>
      <xdr:row>119</xdr:row>
      <xdr:rowOff>352073</xdr:rowOff>
    </xdr:to>
    <xdr:graphicFrame macro="">
      <xdr:nvGraphicFramePr>
        <xdr:cNvPr id="25" name="Grafikon 24">
          <a:extLst>
            <a:ext uri="{FF2B5EF4-FFF2-40B4-BE49-F238E27FC236}">
              <a16:creationId xmlns:a16="http://schemas.microsoft.com/office/drawing/2014/main" id="{F8E28A39-81EC-4905-A46E-76E0244DAF9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1298222</xdr:colOff>
      <xdr:row>62</xdr:row>
      <xdr:rowOff>168823</xdr:rowOff>
    </xdr:from>
    <xdr:to>
      <xdr:col>36</xdr:col>
      <xdr:colOff>331046</xdr:colOff>
      <xdr:row>89</xdr:row>
      <xdr:rowOff>323850</xdr:rowOff>
    </xdr:to>
    <xdr:graphicFrame macro="">
      <xdr:nvGraphicFramePr>
        <xdr:cNvPr id="27" name="Grafikon 26">
          <a:extLst>
            <a:ext uri="{FF2B5EF4-FFF2-40B4-BE49-F238E27FC236}">
              <a16:creationId xmlns:a16="http://schemas.microsoft.com/office/drawing/2014/main" id="{DD6ADFDE-4631-4572-898D-B7CAADAD793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373095</xdr:colOff>
      <xdr:row>6</xdr:row>
      <xdr:rowOff>1693</xdr:rowOff>
    </xdr:from>
    <xdr:to>
      <xdr:col>34</xdr:col>
      <xdr:colOff>373097</xdr:colOff>
      <xdr:row>35</xdr:row>
      <xdr:rowOff>175542</xdr:rowOff>
    </xdr:to>
    <xdr:graphicFrame macro="">
      <xdr:nvGraphicFramePr>
        <xdr:cNvPr id="30" name="Grafikon 29">
          <a:extLst>
            <a:ext uri="{FF2B5EF4-FFF2-40B4-BE49-F238E27FC236}">
              <a16:creationId xmlns:a16="http://schemas.microsoft.com/office/drawing/2014/main" id="{6D2AEBEB-28D4-422F-A987-E19C72D059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13</xdr:col>
      <xdr:colOff>378742</xdr:colOff>
      <xdr:row>36</xdr:row>
      <xdr:rowOff>51732</xdr:rowOff>
    </xdr:from>
    <xdr:to>
      <xdr:col>34</xdr:col>
      <xdr:colOff>429543</xdr:colOff>
      <xdr:row>61</xdr:row>
      <xdr:rowOff>1758457</xdr:rowOff>
    </xdr:to>
    <xdr:pic>
      <xdr:nvPicPr>
        <xdr:cNvPr id="36" name="Slika 35">
          <a:extLst>
            <a:ext uri="{FF2B5EF4-FFF2-40B4-BE49-F238E27FC236}">
              <a16:creationId xmlns:a16="http://schemas.microsoft.com/office/drawing/2014/main" id="{55F859A3-995B-DDBC-82FE-7FFC955D8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994902" y="17562492"/>
          <a:ext cx="27345641" cy="136548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</xdr:colOff>
      <xdr:row>105</xdr:row>
      <xdr:rowOff>129540</xdr:rowOff>
    </xdr:from>
    <xdr:to>
      <xdr:col>1</xdr:col>
      <xdr:colOff>190500</xdr:colOff>
      <xdr:row>105</xdr:row>
      <xdr:rowOff>205740</xdr:rowOff>
    </xdr:to>
    <xdr:sp macro="" textlink="">
      <xdr:nvSpPr>
        <xdr:cNvPr id="2" name="AutoShape 3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rrowheads="1"/>
        </xdr:cNvSpPr>
      </xdr:nvSpPr>
      <xdr:spPr bwMode="auto">
        <a:xfrm>
          <a:off x="220980" y="44584620"/>
          <a:ext cx="106680" cy="76200"/>
        </a:xfrm>
        <a:prstGeom prst="rightArrow">
          <a:avLst>
            <a:gd name="adj1" fmla="val 50000"/>
            <a:gd name="adj2" fmla="val 3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91440</xdr:colOff>
      <xdr:row>39</xdr:row>
      <xdr:rowOff>137160</xdr:rowOff>
    </xdr:from>
    <xdr:to>
      <xdr:col>1</xdr:col>
      <xdr:colOff>198120</xdr:colOff>
      <xdr:row>39</xdr:row>
      <xdr:rowOff>213360</xdr:rowOff>
    </xdr:to>
    <xdr:sp macro="" textlink="">
      <xdr:nvSpPr>
        <xdr:cNvPr id="3" name="AutoShape 4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Arrowheads="1"/>
        </xdr:cNvSpPr>
      </xdr:nvSpPr>
      <xdr:spPr bwMode="auto">
        <a:xfrm>
          <a:off x="228600" y="17061180"/>
          <a:ext cx="106680" cy="76200"/>
        </a:xfrm>
        <a:prstGeom prst="rightArrow">
          <a:avLst>
            <a:gd name="adj1" fmla="val 50000"/>
            <a:gd name="adj2" fmla="val 3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91440</xdr:colOff>
      <xdr:row>67</xdr:row>
      <xdr:rowOff>137160</xdr:rowOff>
    </xdr:from>
    <xdr:to>
      <xdr:col>1</xdr:col>
      <xdr:colOff>198120</xdr:colOff>
      <xdr:row>67</xdr:row>
      <xdr:rowOff>213360</xdr:rowOff>
    </xdr:to>
    <xdr:sp macro="" textlink="">
      <xdr:nvSpPr>
        <xdr:cNvPr id="4" name="AutoShape 5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>
          <a:spLocks noChangeArrowheads="1"/>
        </xdr:cNvSpPr>
      </xdr:nvSpPr>
      <xdr:spPr bwMode="auto">
        <a:xfrm>
          <a:off x="228600" y="31356300"/>
          <a:ext cx="106680" cy="76200"/>
        </a:xfrm>
        <a:prstGeom prst="rightArrow">
          <a:avLst>
            <a:gd name="adj1" fmla="val 50000"/>
            <a:gd name="adj2" fmla="val 3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91440</xdr:colOff>
      <xdr:row>85</xdr:row>
      <xdr:rowOff>137160</xdr:rowOff>
    </xdr:from>
    <xdr:to>
      <xdr:col>1</xdr:col>
      <xdr:colOff>198120</xdr:colOff>
      <xdr:row>85</xdr:row>
      <xdr:rowOff>213360</xdr:rowOff>
    </xdr:to>
    <xdr:sp macro="" textlink="">
      <xdr:nvSpPr>
        <xdr:cNvPr id="5" name="AutoShape 9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>
          <a:spLocks noChangeArrowheads="1"/>
        </xdr:cNvSpPr>
      </xdr:nvSpPr>
      <xdr:spPr bwMode="auto">
        <a:xfrm>
          <a:off x="228600" y="37719000"/>
          <a:ext cx="106680" cy="76200"/>
        </a:xfrm>
        <a:prstGeom prst="rightArrow">
          <a:avLst>
            <a:gd name="adj1" fmla="val 50000"/>
            <a:gd name="adj2" fmla="val 3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91440</xdr:colOff>
      <xdr:row>8</xdr:row>
      <xdr:rowOff>137160</xdr:rowOff>
    </xdr:from>
    <xdr:to>
      <xdr:col>1</xdr:col>
      <xdr:colOff>198120</xdr:colOff>
      <xdr:row>8</xdr:row>
      <xdr:rowOff>213360</xdr:rowOff>
    </xdr:to>
    <xdr:sp macro="" textlink="">
      <xdr:nvSpPr>
        <xdr:cNvPr id="6" name="AutoShape 10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>
          <a:spLocks noChangeArrowheads="1"/>
        </xdr:cNvSpPr>
      </xdr:nvSpPr>
      <xdr:spPr bwMode="auto">
        <a:xfrm>
          <a:off x="228600" y="3665220"/>
          <a:ext cx="106680" cy="76200"/>
        </a:xfrm>
        <a:prstGeom prst="rightArrow">
          <a:avLst>
            <a:gd name="adj1" fmla="val 50000"/>
            <a:gd name="adj2" fmla="val 3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91440</xdr:colOff>
      <xdr:row>85</xdr:row>
      <xdr:rowOff>137160</xdr:rowOff>
    </xdr:from>
    <xdr:to>
      <xdr:col>1</xdr:col>
      <xdr:colOff>198120</xdr:colOff>
      <xdr:row>85</xdr:row>
      <xdr:rowOff>213360</xdr:rowOff>
    </xdr:to>
    <xdr:sp macro="" textlink="">
      <xdr:nvSpPr>
        <xdr:cNvPr id="7" name="AutoShape 1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>
          <a:spLocks noChangeArrowheads="1"/>
        </xdr:cNvSpPr>
      </xdr:nvSpPr>
      <xdr:spPr bwMode="auto">
        <a:xfrm>
          <a:off x="228600" y="37719000"/>
          <a:ext cx="106680" cy="76200"/>
        </a:xfrm>
        <a:prstGeom prst="rightArrow">
          <a:avLst>
            <a:gd name="adj1" fmla="val 50000"/>
            <a:gd name="adj2" fmla="val 3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83820</xdr:colOff>
      <xdr:row>105</xdr:row>
      <xdr:rowOff>137160</xdr:rowOff>
    </xdr:from>
    <xdr:to>
      <xdr:col>1</xdr:col>
      <xdr:colOff>190500</xdr:colOff>
      <xdr:row>105</xdr:row>
      <xdr:rowOff>213360</xdr:rowOff>
    </xdr:to>
    <xdr:sp macro="" textlink="">
      <xdr:nvSpPr>
        <xdr:cNvPr id="8" name="AutoShape 1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>
          <a:spLocks noChangeArrowheads="1"/>
        </xdr:cNvSpPr>
      </xdr:nvSpPr>
      <xdr:spPr bwMode="auto">
        <a:xfrm>
          <a:off x="220980" y="44592240"/>
          <a:ext cx="106680" cy="76200"/>
        </a:xfrm>
        <a:prstGeom prst="rightArrow">
          <a:avLst>
            <a:gd name="adj1" fmla="val 50000"/>
            <a:gd name="adj2" fmla="val 3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91440</xdr:colOff>
      <xdr:row>39</xdr:row>
      <xdr:rowOff>137160</xdr:rowOff>
    </xdr:from>
    <xdr:to>
      <xdr:col>1</xdr:col>
      <xdr:colOff>198120</xdr:colOff>
      <xdr:row>39</xdr:row>
      <xdr:rowOff>213360</xdr:rowOff>
    </xdr:to>
    <xdr:sp macro="" textlink="">
      <xdr:nvSpPr>
        <xdr:cNvPr id="9" name="AutoShape 19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>
          <a:spLocks noChangeArrowheads="1"/>
        </xdr:cNvSpPr>
      </xdr:nvSpPr>
      <xdr:spPr bwMode="auto">
        <a:xfrm>
          <a:off x="228600" y="17061180"/>
          <a:ext cx="106680" cy="76200"/>
        </a:xfrm>
        <a:prstGeom prst="rightArrow">
          <a:avLst>
            <a:gd name="adj1" fmla="val 50000"/>
            <a:gd name="adj2" fmla="val 3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91440</xdr:colOff>
      <xdr:row>8</xdr:row>
      <xdr:rowOff>137160</xdr:rowOff>
    </xdr:from>
    <xdr:to>
      <xdr:col>1</xdr:col>
      <xdr:colOff>198120</xdr:colOff>
      <xdr:row>8</xdr:row>
      <xdr:rowOff>213360</xdr:rowOff>
    </xdr:to>
    <xdr:sp macro="" textlink="">
      <xdr:nvSpPr>
        <xdr:cNvPr id="10" name="AutoShape 20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>
          <a:spLocks noChangeArrowheads="1"/>
        </xdr:cNvSpPr>
      </xdr:nvSpPr>
      <xdr:spPr bwMode="auto">
        <a:xfrm>
          <a:off x="228600" y="3665220"/>
          <a:ext cx="106680" cy="76200"/>
        </a:xfrm>
        <a:prstGeom prst="rightArrow">
          <a:avLst>
            <a:gd name="adj1" fmla="val 50000"/>
            <a:gd name="adj2" fmla="val 3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91440</xdr:colOff>
      <xdr:row>88</xdr:row>
      <xdr:rowOff>137160</xdr:rowOff>
    </xdr:from>
    <xdr:to>
      <xdr:col>1</xdr:col>
      <xdr:colOff>198120</xdr:colOff>
      <xdr:row>88</xdr:row>
      <xdr:rowOff>213360</xdr:rowOff>
    </xdr:to>
    <xdr:sp macro="" textlink="">
      <xdr:nvSpPr>
        <xdr:cNvPr id="11" name="AutoShape 9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>
          <a:spLocks noChangeArrowheads="1"/>
        </xdr:cNvSpPr>
      </xdr:nvSpPr>
      <xdr:spPr bwMode="auto">
        <a:xfrm>
          <a:off x="228600" y="38770560"/>
          <a:ext cx="106680" cy="76200"/>
        </a:xfrm>
        <a:prstGeom prst="rightArrow">
          <a:avLst>
            <a:gd name="adj1" fmla="val 50000"/>
            <a:gd name="adj2" fmla="val 3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91440</xdr:colOff>
      <xdr:row>88</xdr:row>
      <xdr:rowOff>137160</xdr:rowOff>
    </xdr:from>
    <xdr:to>
      <xdr:col>1</xdr:col>
      <xdr:colOff>198120</xdr:colOff>
      <xdr:row>88</xdr:row>
      <xdr:rowOff>213360</xdr:rowOff>
    </xdr:to>
    <xdr:sp macro="" textlink="">
      <xdr:nvSpPr>
        <xdr:cNvPr id="12" name="AutoShape 16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>
          <a:spLocks noChangeArrowheads="1"/>
        </xdr:cNvSpPr>
      </xdr:nvSpPr>
      <xdr:spPr bwMode="auto">
        <a:xfrm>
          <a:off x="228600" y="38770560"/>
          <a:ext cx="106680" cy="76200"/>
        </a:xfrm>
        <a:prstGeom prst="rightArrow">
          <a:avLst>
            <a:gd name="adj1" fmla="val 50000"/>
            <a:gd name="adj2" fmla="val 3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91440</xdr:colOff>
      <xdr:row>108</xdr:row>
      <xdr:rowOff>137160</xdr:rowOff>
    </xdr:from>
    <xdr:to>
      <xdr:col>1</xdr:col>
      <xdr:colOff>198120</xdr:colOff>
      <xdr:row>108</xdr:row>
      <xdr:rowOff>213360</xdr:rowOff>
    </xdr:to>
    <xdr:sp macro="" textlink="">
      <xdr:nvSpPr>
        <xdr:cNvPr id="13" name="AutoShape 9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>
          <a:spLocks noChangeArrowheads="1"/>
        </xdr:cNvSpPr>
      </xdr:nvSpPr>
      <xdr:spPr bwMode="auto">
        <a:xfrm>
          <a:off x="228600" y="45643800"/>
          <a:ext cx="106680" cy="76200"/>
        </a:xfrm>
        <a:prstGeom prst="rightArrow">
          <a:avLst>
            <a:gd name="adj1" fmla="val 50000"/>
            <a:gd name="adj2" fmla="val 3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91440</xdr:colOff>
      <xdr:row>108</xdr:row>
      <xdr:rowOff>137160</xdr:rowOff>
    </xdr:from>
    <xdr:to>
      <xdr:col>1</xdr:col>
      <xdr:colOff>198120</xdr:colOff>
      <xdr:row>108</xdr:row>
      <xdr:rowOff>213360</xdr:rowOff>
    </xdr:to>
    <xdr:sp macro="" textlink="">
      <xdr:nvSpPr>
        <xdr:cNvPr id="14" name="AutoShape 16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>
          <a:spLocks noChangeArrowheads="1"/>
        </xdr:cNvSpPr>
      </xdr:nvSpPr>
      <xdr:spPr bwMode="auto">
        <a:xfrm>
          <a:off x="228600" y="45643800"/>
          <a:ext cx="106680" cy="76200"/>
        </a:xfrm>
        <a:prstGeom prst="rightArrow">
          <a:avLst>
            <a:gd name="adj1" fmla="val 50000"/>
            <a:gd name="adj2" fmla="val 3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91440</xdr:colOff>
      <xdr:row>70</xdr:row>
      <xdr:rowOff>137160</xdr:rowOff>
    </xdr:from>
    <xdr:to>
      <xdr:col>1</xdr:col>
      <xdr:colOff>198120</xdr:colOff>
      <xdr:row>70</xdr:row>
      <xdr:rowOff>213360</xdr:rowOff>
    </xdr:to>
    <xdr:sp macro="" textlink="">
      <xdr:nvSpPr>
        <xdr:cNvPr id="15" name="AutoShape 5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>
          <a:spLocks noChangeArrowheads="1"/>
        </xdr:cNvSpPr>
      </xdr:nvSpPr>
      <xdr:spPr bwMode="auto">
        <a:xfrm>
          <a:off x="228600" y="32407860"/>
          <a:ext cx="106680" cy="76200"/>
        </a:xfrm>
        <a:prstGeom prst="rightArrow">
          <a:avLst>
            <a:gd name="adj1" fmla="val 50000"/>
            <a:gd name="adj2" fmla="val 3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91440</xdr:colOff>
      <xdr:row>85</xdr:row>
      <xdr:rowOff>137160</xdr:rowOff>
    </xdr:from>
    <xdr:to>
      <xdr:col>1</xdr:col>
      <xdr:colOff>198120</xdr:colOff>
      <xdr:row>85</xdr:row>
      <xdr:rowOff>213360</xdr:rowOff>
    </xdr:to>
    <xdr:sp macro="" textlink="">
      <xdr:nvSpPr>
        <xdr:cNvPr id="16" name="AutoShape 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>
          <a:spLocks noChangeArrowheads="1"/>
        </xdr:cNvSpPr>
      </xdr:nvSpPr>
      <xdr:spPr bwMode="auto">
        <a:xfrm>
          <a:off x="228600" y="37719000"/>
          <a:ext cx="106680" cy="76200"/>
        </a:xfrm>
        <a:prstGeom prst="rightArrow">
          <a:avLst>
            <a:gd name="adj1" fmla="val 50000"/>
            <a:gd name="adj2" fmla="val 3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91440</xdr:colOff>
      <xdr:row>88</xdr:row>
      <xdr:rowOff>137160</xdr:rowOff>
    </xdr:from>
    <xdr:to>
      <xdr:col>1</xdr:col>
      <xdr:colOff>198120</xdr:colOff>
      <xdr:row>88</xdr:row>
      <xdr:rowOff>213360</xdr:rowOff>
    </xdr:to>
    <xdr:sp macro="" textlink="">
      <xdr:nvSpPr>
        <xdr:cNvPr id="17" name="AutoShape 5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>
          <a:spLocks noChangeArrowheads="1"/>
        </xdr:cNvSpPr>
      </xdr:nvSpPr>
      <xdr:spPr bwMode="auto">
        <a:xfrm>
          <a:off x="228600" y="38770560"/>
          <a:ext cx="106680" cy="76200"/>
        </a:xfrm>
        <a:prstGeom prst="rightArrow">
          <a:avLst>
            <a:gd name="adj1" fmla="val 50000"/>
            <a:gd name="adj2" fmla="val 3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91440</xdr:colOff>
      <xdr:row>105</xdr:row>
      <xdr:rowOff>137160</xdr:rowOff>
    </xdr:from>
    <xdr:to>
      <xdr:col>1</xdr:col>
      <xdr:colOff>198120</xdr:colOff>
      <xdr:row>105</xdr:row>
      <xdr:rowOff>213360</xdr:rowOff>
    </xdr:to>
    <xdr:sp macro="" textlink="">
      <xdr:nvSpPr>
        <xdr:cNvPr id="18" name="AutoShape 9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>
          <a:spLocks noChangeArrowheads="1"/>
        </xdr:cNvSpPr>
      </xdr:nvSpPr>
      <xdr:spPr bwMode="auto">
        <a:xfrm>
          <a:off x="228600" y="44592240"/>
          <a:ext cx="106680" cy="76200"/>
        </a:xfrm>
        <a:prstGeom prst="rightArrow">
          <a:avLst>
            <a:gd name="adj1" fmla="val 50000"/>
            <a:gd name="adj2" fmla="val 3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91440</xdr:colOff>
      <xdr:row>105</xdr:row>
      <xdr:rowOff>137160</xdr:rowOff>
    </xdr:from>
    <xdr:to>
      <xdr:col>1</xdr:col>
      <xdr:colOff>198120</xdr:colOff>
      <xdr:row>105</xdr:row>
      <xdr:rowOff>213360</xdr:rowOff>
    </xdr:to>
    <xdr:sp macro="" textlink="">
      <xdr:nvSpPr>
        <xdr:cNvPr id="19" name="AutoShape 16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>
          <a:spLocks noChangeArrowheads="1"/>
        </xdr:cNvSpPr>
      </xdr:nvSpPr>
      <xdr:spPr bwMode="auto">
        <a:xfrm>
          <a:off x="228600" y="44592240"/>
          <a:ext cx="106680" cy="76200"/>
        </a:xfrm>
        <a:prstGeom prst="rightArrow">
          <a:avLst>
            <a:gd name="adj1" fmla="val 50000"/>
            <a:gd name="adj2" fmla="val 3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91440</xdr:colOff>
      <xdr:row>108</xdr:row>
      <xdr:rowOff>137160</xdr:rowOff>
    </xdr:from>
    <xdr:to>
      <xdr:col>1</xdr:col>
      <xdr:colOff>198120</xdr:colOff>
      <xdr:row>108</xdr:row>
      <xdr:rowOff>213360</xdr:rowOff>
    </xdr:to>
    <xdr:sp macro="" textlink="">
      <xdr:nvSpPr>
        <xdr:cNvPr id="20" name="AutoShape 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>
          <a:spLocks noChangeArrowheads="1"/>
        </xdr:cNvSpPr>
      </xdr:nvSpPr>
      <xdr:spPr bwMode="auto">
        <a:xfrm>
          <a:off x="228600" y="45643800"/>
          <a:ext cx="106680" cy="76200"/>
        </a:xfrm>
        <a:prstGeom prst="rightArrow">
          <a:avLst>
            <a:gd name="adj1" fmla="val 50000"/>
            <a:gd name="adj2" fmla="val 3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91440</xdr:colOff>
      <xdr:row>108</xdr:row>
      <xdr:rowOff>137160</xdr:rowOff>
    </xdr:from>
    <xdr:to>
      <xdr:col>1</xdr:col>
      <xdr:colOff>198120</xdr:colOff>
      <xdr:row>108</xdr:row>
      <xdr:rowOff>213360</xdr:rowOff>
    </xdr:to>
    <xdr:sp macro="" textlink="">
      <xdr:nvSpPr>
        <xdr:cNvPr id="21" name="AutoShape 16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>
          <a:spLocks noChangeArrowheads="1"/>
        </xdr:cNvSpPr>
      </xdr:nvSpPr>
      <xdr:spPr bwMode="auto">
        <a:xfrm>
          <a:off x="228600" y="45643800"/>
          <a:ext cx="106680" cy="76200"/>
        </a:xfrm>
        <a:prstGeom prst="rightArrow">
          <a:avLst>
            <a:gd name="adj1" fmla="val 50000"/>
            <a:gd name="adj2" fmla="val 3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91440</xdr:colOff>
      <xdr:row>105</xdr:row>
      <xdr:rowOff>137160</xdr:rowOff>
    </xdr:from>
    <xdr:to>
      <xdr:col>1</xdr:col>
      <xdr:colOff>198120</xdr:colOff>
      <xdr:row>105</xdr:row>
      <xdr:rowOff>213360</xdr:rowOff>
    </xdr:to>
    <xdr:sp macro="" textlink="">
      <xdr:nvSpPr>
        <xdr:cNvPr id="22" name="AutoShape 5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>
          <a:spLocks noChangeArrowheads="1"/>
        </xdr:cNvSpPr>
      </xdr:nvSpPr>
      <xdr:spPr bwMode="auto">
        <a:xfrm>
          <a:off x="228600" y="44592240"/>
          <a:ext cx="106680" cy="76200"/>
        </a:xfrm>
        <a:prstGeom prst="rightArrow">
          <a:avLst>
            <a:gd name="adj1" fmla="val 50000"/>
            <a:gd name="adj2" fmla="val 3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91440</xdr:colOff>
      <xdr:row>108</xdr:row>
      <xdr:rowOff>137160</xdr:rowOff>
    </xdr:from>
    <xdr:to>
      <xdr:col>1</xdr:col>
      <xdr:colOff>198120</xdr:colOff>
      <xdr:row>108</xdr:row>
      <xdr:rowOff>213360</xdr:rowOff>
    </xdr:to>
    <xdr:sp macro="" textlink="">
      <xdr:nvSpPr>
        <xdr:cNvPr id="23" name="AutoShape 5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rrowheads="1"/>
        </xdr:cNvSpPr>
      </xdr:nvSpPr>
      <xdr:spPr bwMode="auto">
        <a:xfrm>
          <a:off x="228600" y="45643800"/>
          <a:ext cx="106680" cy="76200"/>
        </a:xfrm>
        <a:prstGeom prst="rightArrow">
          <a:avLst>
            <a:gd name="adj1" fmla="val 50000"/>
            <a:gd name="adj2" fmla="val 3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91440</xdr:colOff>
      <xdr:row>8</xdr:row>
      <xdr:rowOff>137160</xdr:rowOff>
    </xdr:from>
    <xdr:to>
      <xdr:col>1</xdr:col>
      <xdr:colOff>198120</xdr:colOff>
      <xdr:row>8</xdr:row>
      <xdr:rowOff>213360</xdr:rowOff>
    </xdr:to>
    <xdr:sp macro="" textlink="">
      <xdr:nvSpPr>
        <xdr:cNvPr id="24" name="AutoShape 10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rrowheads="1"/>
        </xdr:cNvSpPr>
      </xdr:nvSpPr>
      <xdr:spPr bwMode="auto">
        <a:xfrm>
          <a:off x="228600" y="3665220"/>
          <a:ext cx="106680" cy="76200"/>
        </a:xfrm>
        <a:prstGeom prst="rightArrow">
          <a:avLst>
            <a:gd name="adj1" fmla="val 50000"/>
            <a:gd name="adj2" fmla="val 3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91440</xdr:colOff>
      <xdr:row>8</xdr:row>
      <xdr:rowOff>137160</xdr:rowOff>
    </xdr:from>
    <xdr:to>
      <xdr:col>1</xdr:col>
      <xdr:colOff>198120</xdr:colOff>
      <xdr:row>8</xdr:row>
      <xdr:rowOff>213360</xdr:rowOff>
    </xdr:to>
    <xdr:sp macro="" textlink="">
      <xdr:nvSpPr>
        <xdr:cNvPr id="25" name="AutoShape 20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rrowheads="1"/>
        </xdr:cNvSpPr>
      </xdr:nvSpPr>
      <xdr:spPr bwMode="auto">
        <a:xfrm>
          <a:off x="228600" y="3665220"/>
          <a:ext cx="106680" cy="76200"/>
        </a:xfrm>
        <a:prstGeom prst="rightArrow">
          <a:avLst>
            <a:gd name="adj1" fmla="val 50000"/>
            <a:gd name="adj2" fmla="val 3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91440</xdr:colOff>
      <xdr:row>39</xdr:row>
      <xdr:rowOff>137160</xdr:rowOff>
    </xdr:from>
    <xdr:to>
      <xdr:col>1</xdr:col>
      <xdr:colOff>198120</xdr:colOff>
      <xdr:row>39</xdr:row>
      <xdr:rowOff>213360</xdr:rowOff>
    </xdr:to>
    <xdr:sp macro="" textlink="">
      <xdr:nvSpPr>
        <xdr:cNvPr id="26" name="AutoShape 4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>
          <a:spLocks noChangeArrowheads="1"/>
        </xdr:cNvSpPr>
      </xdr:nvSpPr>
      <xdr:spPr bwMode="auto">
        <a:xfrm>
          <a:off x="228600" y="17061180"/>
          <a:ext cx="106680" cy="76200"/>
        </a:xfrm>
        <a:prstGeom prst="rightArrow">
          <a:avLst>
            <a:gd name="adj1" fmla="val 50000"/>
            <a:gd name="adj2" fmla="val 3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91440</xdr:colOff>
      <xdr:row>39</xdr:row>
      <xdr:rowOff>137160</xdr:rowOff>
    </xdr:from>
    <xdr:to>
      <xdr:col>1</xdr:col>
      <xdr:colOff>198120</xdr:colOff>
      <xdr:row>39</xdr:row>
      <xdr:rowOff>213360</xdr:rowOff>
    </xdr:to>
    <xdr:sp macro="" textlink="">
      <xdr:nvSpPr>
        <xdr:cNvPr id="27" name="AutoShape 19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>
          <a:spLocks noChangeArrowheads="1"/>
        </xdr:cNvSpPr>
      </xdr:nvSpPr>
      <xdr:spPr bwMode="auto">
        <a:xfrm>
          <a:off x="228600" y="17061180"/>
          <a:ext cx="106680" cy="76200"/>
        </a:xfrm>
        <a:prstGeom prst="rightArrow">
          <a:avLst>
            <a:gd name="adj1" fmla="val 50000"/>
            <a:gd name="adj2" fmla="val 3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91440</xdr:colOff>
      <xdr:row>67</xdr:row>
      <xdr:rowOff>137160</xdr:rowOff>
    </xdr:from>
    <xdr:to>
      <xdr:col>1</xdr:col>
      <xdr:colOff>198120</xdr:colOff>
      <xdr:row>67</xdr:row>
      <xdr:rowOff>213360</xdr:rowOff>
    </xdr:to>
    <xdr:sp macro="" textlink="">
      <xdr:nvSpPr>
        <xdr:cNvPr id="28" name="AutoShape 5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>
          <a:spLocks noChangeArrowheads="1"/>
        </xdr:cNvSpPr>
      </xdr:nvSpPr>
      <xdr:spPr bwMode="auto">
        <a:xfrm>
          <a:off x="228600" y="31356300"/>
          <a:ext cx="106680" cy="76200"/>
        </a:xfrm>
        <a:prstGeom prst="rightArrow">
          <a:avLst>
            <a:gd name="adj1" fmla="val 50000"/>
            <a:gd name="adj2" fmla="val 3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91440</xdr:colOff>
      <xdr:row>70</xdr:row>
      <xdr:rowOff>137160</xdr:rowOff>
    </xdr:from>
    <xdr:to>
      <xdr:col>1</xdr:col>
      <xdr:colOff>198120</xdr:colOff>
      <xdr:row>70</xdr:row>
      <xdr:rowOff>213360</xdr:rowOff>
    </xdr:to>
    <xdr:sp macro="" textlink="">
      <xdr:nvSpPr>
        <xdr:cNvPr id="29" name="AutoShape 5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>
          <a:spLocks noChangeArrowheads="1"/>
        </xdr:cNvSpPr>
      </xdr:nvSpPr>
      <xdr:spPr bwMode="auto">
        <a:xfrm>
          <a:off x="228600" y="32407860"/>
          <a:ext cx="106680" cy="76200"/>
        </a:xfrm>
        <a:prstGeom prst="rightArrow">
          <a:avLst>
            <a:gd name="adj1" fmla="val 50000"/>
            <a:gd name="adj2" fmla="val 3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91440</xdr:colOff>
      <xdr:row>85</xdr:row>
      <xdr:rowOff>137160</xdr:rowOff>
    </xdr:from>
    <xdr:to>
      <xdr:col>1</xdr:col>
      <xdr:colOff>198120</xdr:colOff>
      <xdr:row>85</xdr:row>
      <xdr:rowOff>213360</xdr:rowOff>
    </xdr:to>
    <xdr:sp macro="" textlink="">
      <xdr:nvSpPr>
        <xdr:cNvPr id="30" name="AutoShape 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>
          <a:spLocks noChangeArrowheads="1"/>
        </xdr:cNvSpPr>
      </xdr:nvSpPr>
      <xdr:spPr bwMode="auto">
        <a:xfrm>
          <a:off x="228600" y="37719000"/>
          <a:ext cx="106680" cy="76200"/>
        </a:xfrm>
        <a:prstGeom prst="rightArrow">
          <a:avLst>
            <a:gd name="adj1" fmla="val 50000"/>
            <a:gd name="adj2" fmla="val 3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91440</xdr:colOff>
      <xdr:row>85</xdr:row>
      <xdr:rowOff>137160</xdr:rowOff>
    </xdr:from>
    <xdr:to>
      <xdr:col>1</xdr:col>
      <xdr:colOff>198120</xdr:colOff>
      <xdr:row>85</xdr:row>
      <xdr:rowOff>213360</xdr:rowOff>
    </xdr:to>
    <xdr:sp macro="" textlink="">
      <xdr:nvSpPr>
        <xdr:cNvPr id="31" name="AutoShape 16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>
          <a:spLocks noChangeArrowheads="1"/>
        </xdr:cNvSpPr>
      </xdr:nvSpPr>
      <xdr:spPr bwMode="auto">
        <a:xfrm>
          <a:off x="228600" y="37719000"/>
          <a:ext cx="106680" cy="76200"/>
        </a:xfrm>
        <a:prstGeom prst="rightArrow">
          <a:avLst>
            <a:gd name="adj1" fmla="val 50000"/>
            <a:gd name="adj2" fmla="val 3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91440</xdr:colOff>
      <xdr:row>88</xdr:row>
      <xdr:rowOff>137160</xdr:rowOff>
    </xdr:from>
    <xdr:to>
      <xdr:col>1</xdr:col>
      <xdr:colOff>198120</xdr:colOff>
      <xdr:row>88</xdr:row>
      <xdr:rowOff>213360</xdr:rowOff>
    </xdr:to>
    <xdr:sp macro="" textlink="">
      <xdr:nvSpPr>
        <xdr:cNvPr id="32" name="AutoShape 9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>
          <a:spLocks noChangeArrowheads="1"/>
        </xdr:cNvSpPr>
      </xdr:nvSpPr>
      <xdr:spPr bwMode="auto">
        <a:xfrm>
          <a:off x="228600" y="38770560"/>
          <a:ext cx="106680" cy="76200"/>
        </a:xfrm>
        <a:prstGeom prst="rightArrow">
          <a:avLst>
            <a:gd name="adj1" fmla="val 50000"/>
            <a:gd name="adj2" fmla="val 3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91440</xdr:colOff>
      <xdr:row>88</xdr:row>
      <xdr:rowOff>137160</xdr:rowOff>
    </xdr:from>
    <xdr:to>
      <xdr:col>1</xdr:col>
      <xdr:colOff>198120</xdr:colOff>
      <xdr:row>88</xdr:row>
      <xdr:rowOff>213360</xdr:rowOff>
    </xdr:to>
    <xdr:sp macro="" textlink="">
      <xdr:nvSpPr>
        <xdr:cNvPr id="33" name="AutoShape 16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>
          <a:spLocks noChangeArrowheads="1"/>
        </xdr:cNvSpPr>
      </xdr:nvSpPr>
      <xdr:spPr bwMode="auto">
        <a:xfrm>
          <a:off x="228600" y="38770560"/>
          <a:ext cx="106680" cy="76200"/>
        </a:xfrm>
        <a:prstGeom prst="rightArrow">
          <a:avLst>
            <a:gd name="adj1" fmla="val 50000"/>
            <a:gd name="adj2" fmla="val 3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83820</xdr:colOff>
      <xdr:row>105</xdr:row>
      <xdr:rowOff>129540</xdr:rowOff>
    </xdr:from>
    <xdr:to>
      <xdr:col>1</xdr:col>
      <xdr:colOff>190500</xdr:colOff>
      <xdr:row>105</xdr:row>
      <xdr:rowOff>205740</xdr:rowOff>
    </xdr:to>
    <xdr:sp macro="" textlink="">
      <xdr:nvSpPr>
        <xdr:cNvPr id="34" name="AutoShape 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>
          <a:spLocks noChangeArrowheads="1"/>
        </xdr:cNvSpPr>
      </xdr:nvSpPr>
      <xdr:spPr bwMode="auto">
        <a:xfrm>
          <a:off x="220980" y="44584620"/>
          <a:ext cx="106680" cy="76200"/>
        </a:xfrm>
        <a:prstGeom prst="rightArrow">
          <a:avLst>
            <a:gd name="adj1" fmla="val 50000"/>
            <a:gd name="adj2" fmla="val 3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83820</xdr:colOff>
      <xdr:row>105</xdr:row>
      <xdr:rowOff>137160</xdr:rowOff>
    </xdr:from>
    <xdr:to>
      <xdr:col>1</xdr:col>
      <xdr:colOff>190500</xdr:colOff>
      <xdr:row>105</xdr:row>
      <xdr:rowOff>213360</xdr:rowOff>
    </xdr:to>
    <xdr:sp macro="" textlink="">
      <xdr:nvSpPr>
        <xdr:cNvPr id="35" name="AutoShape 17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>
          <a:spLocks noChangeArrowheads="1"/>
        </xdr:cNvSpPr>
      </xdr:nvSpPr>
      <xdr:spPr bwMode="auto">
        <a:xfrm>
          <a:off x="220980" y="44592240"/>
          <a:ext cx="106680" cy="76200"/>
        </a:xfrm>
        <a:prstGeom prst="rightArrow">
          <a:avLst>
            <a:gd name="adj1" fmla="val 50000"/>
            <a:gd name="adj2" fmla="val 3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91440</xdr:colOff>
      <xdr:row>108</xdr:row>
      <xdr:rowOff>137160</xdr:rowOff>
    </xdr:from>
    <xdr:to>
      <xdr:col>1</xdr:col>
      <xdr:colOff>198120</xdr:colOff>
      <xdr:row>108</xdr:row>
      <xdr:rowOff>213360</xdr:rowOff>
    </xdr:to>
    <xdr:sp macro="" textlink="">
      <xdr:nvSpPr>
        <xdr:cNvPr id="36" name="AutoShape 9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>
          <a:spLocks noChangeArrowheads="1"/>
        </xdr:cNvSpPr>
      </xdr:nvSpPr>
      <xdr:spPr bwMode="auto">
        <a:xfrm>
          <a:off x="228600" y="45643800"/>
          <a:ext cx="106680" cy="76200"/>
        </a:xfrm>
        <a:prstGeom prst="rightArrow">
          <a:avLst>
            <a:gd name="adj1" fmla="val 50000"/>
            <a:gd name="adj2" fmla="val 3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91440</xdr:colOff>
      <xdr:row>108</xdr:row>
      <xdr:rowOff>137160</xdr:rowOff>
    </xdr:from>
    <xdr:to>
      <xdr:col>1</xdr:col>
      <xdr:colOff>198120</xdr:colOff>
      <xdr:row>108</xdr:row>
      <xdr:rowOff>213360</xdr:rowOff>
    </xdr:to>
    <xdr:sp macro="" textlink="">
      <xdr:nvSpPr>
        <xdr:cNvPr id="37" name="AutoShape 1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>
          <a:spLocks noChangeArrowheads="1"/>
        </xdr:cNvSpPr>
      </xdr:nvSpPr>
      <xdr:spPr bwMode="auto">
        <a:xfrm>
          <a:off x="228600" y="45643800"/>
          <a:ext cx="106680" cy="76200"/>
        </a:xfrm>
        <a:prstGeom prst="rightArrow">
          <a:avLst>
            <a:gd name="adj1" fmla="val 50000"/>
            <a:gd name="adj2" fmla="val 3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226979</xdr:colOff>
      <xdr:row>12</xdr:row>
      <xdr:rowOff>48638</xdr:rowOff>
    </xdr:from>
    <xdr:to>
      <xdr:col>13</xdr:col>
      <xdr:colOff>161637</xdr:colOff>
      <xdr:row>34</xdr:row>
      <xdr:rowOff>1893455</xdr:rowOff>
    </xdr:to>
    <xdr:graphicFrame macro="">
      <xdr:nvGraphicFramePr>
        <xdr:cNvPr id="42" name="Grafikon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437746</xdr:colOff>
      <xdr:row>43</xdr:row>
      <xdr:rowOff>389106</xdr:rowOff>
    </xdr:from>
    <xdr:to>
      <xdr:col>13</xdr:col>
      <xdr:colOff>161637</xdr:colOff>
      <xdr:row>62</xdr:row>
      <xdr:rowOff>4133272</xdr:rowOff>
    </xdr:to>
    <xdr:graphicFrame macro="">
      <xdr:nvGraphicFramePr>
        <xdr:cNvPr id="50" name="Grafikon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740699</xdr:colOff>
      <xdr:row>6</xdr:row>
      <xdr:rowOff>20267</xdr:rowOff>
    </xdr:from>
    <xdr:to>
      <xdr:col>29</xdr:col>
      <xdr:colOff>1062789</xdr:colOff>
      <xdr:row>34</xdr:row>
      <xdr:rowOff>1884947</xdr:rowOff>
    </xdr:to>
    <xdr:graphicFrame macro="">
      <xdr:nvGraphicFramePr>
        <xdr:cNvPr id="46" name="Grafikon 45">
          <a:extLst>
            <a:ext uri="{FF2B5EF4-FFF2-40B4-BE49-F238E27FC236}">
              <a16:creationId xmlns:a16="http://schemas.microsoft.com/office/drawing/2014/main" id="{A62C02D6-8185-463B-A51F-00368B2704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125</xdr:row>
      <xdr:rowOff>28613</xdr:rowOff>
    </xdr:from>
    <xdr:to>
      <xdr:col>13</xdr:col>
      <xdr:colOff>92494</xdr:colOff>
      <xdr:row>152</xdr:row>
      <xdr:rowOff>115455</xdr:rowOff>
    </xdr:to>
    <xdr:pic>
      <xdr:nvPicPr>
        <xdr:cNvPr id="41" name="Slika 40">
          <a:extLst>
            <a:ext uri="{FF2B5EF4-FFF2-40B4-BE49-F238E27FC236}">
              <a16:creationId xmlns:a16="http://schemas.microsoft.com/office/drawing/2014/main" id="{2D47BA9B-B578-4ACE-B5CF-0355B4248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57871340"/>
          <a:ext cx="23158349" cy="11026160"/>
        </a:xfrm>
        <a:prstGeom prst="rect">
          <a:avLst/>
        </a:prstGeom>
        <a:ln w="28575">
          <a:solidFill>
            <a:srgbClr val="003399"/>
          </a:solidFill>
        </a:ln>
      </xdr:spPr>
    </xdr:pic>
    <xdr:clientData/>
  </xdr:twoCellAnchor>
  <xdr:twoCellAnchor editAs="oneCell">
    <xdr:from>
      <xdr:col>14</xdr:col>
      <xdr:colOff>0</xdr:colOff>
      <xdr:row>125</xdr:row>
      <xdr:rowOff>-1</xdr:rowOff>
    </xdr:from>
    <xdr:to>
      <xdr:col>28</xdr:col>
      <xdr:colOff>485400</xdr:colOff>
      <xdr:row>152</xdr:row>
      <xdr:rowOff>96115</xdr:rowOff>
    </xdr:to>
    <xdr:pic>
      <xdr:nvPicPr>
        <xdr:cNvPr id="48" name="Slika 47">
          <a:extLst>
            <a:ext uri="{FF2B5EF4-FFF2-40B4-BE49-F238E27FC236}">
              <a16:creationId xmlns:a16="http://schemas.microsoft.com/office/drawing/2014/main" id="{9A9EA70A-C0FD-4646-9AA0-208227C4E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389773" y="57842726"/>
          <a:ext cx="24344081" cy="11025909"/>
        </a:xfrm>
        <a:prstGeom prst="rect">
          <a:avLst/>
        </a:prstGeom>
        <a:ln w="28575">
          <a:solidFill>
            <a:srgbClr val="003399"/>
          </a:solidFill>
        </a:ln>
      </xdr:spPr>
    </xdr:pic>
    <xdr:clientData/>
  </xdr:twoCellAnchor>
  <xdr:twoCellAnchor editAs="oneCell">
    <xdr:from>
      <xdr:col>14</xdr:col>
      <xdr:colOff>387827</xdr:colOff>
      <xdr:row>64</xdr:row>
      <xdr:rowOff>264832</xdr:rowOff>
    </xdr:from>
    <xdr:to>
      <xdr:col>26</xdr:col>
      <xdr:colOff>517813</xdr:colOff>
      <xdr:row>91</xdr:row>
      <xdr:rowOff>360948</xdr:rowOff>
    </xdr:to>
    <xdr:pic>
      <xdr:nvPicPr>
        <xdr:cNvPr id="51" name="Slika 50">
          <a:extLst>
            <a:ext uri="{FF2B5EF4-FFF2-40B4-BE49-F238E27FC236}">
              <a16:creationId xmlns:a16="http://schemas.microsoft.com/office/drawing/2014/main" id="{D2E872F6-88AC-4D1C-A55C-DE563E3DE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731722" y="33371727"/>
          <a:ext cx="22649091" cy="11465958"/>
        </a:xfrm>
        <a:prstGeom prst="rect">
          <a:avLst/>
        </a:prstGeom>
        <a:ln w="31750">
          <a:solidFill>
            <a:srgbClr val="003399"/>
          </a:solidFill>
        </a:ln>
      </xdr:spPr>
    </xdr:pic>
    <xdr:clientData/>
  </xdr:twoCellAnchor>
  <xdr:twoCellAnchor>
    <xdr:from>
      <xdr:col>14</xdr:col>
      <xdr:colOff>311458</xdr:colOff>
      <xdr:row>93</xdr:row>
      <xdr:rowOff>376142</xdr:rowOff>
    </xdr:from>
    <xdr:to>
      <xdr:col>26</xdr:col>
      <xdr:colOff>437512</xdr:colOff>
      <xdr:row>120</xdr:row>
      <xdr:rowOff>232127</xdr:rowOff>
    </xdr:to>
    <xdr:graphicFrame macro="">
      <xdr:nvGraphicFramePr>
        <xdr:cNvPr id="38" name="Grafikon 37">
          <a:extLst>
            <a:ext uri="{FF2B5EF4-FFF2-40B4-BE49-F238E27FC236}">
              <a16:creationId xmlns:a16="http://schemas.microsoft.com/office/drawing/2014/main" id="{B9D08F04-2B49-38CC-024B-10977184F13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14</xdr:col>
      <xdr:colOff>581527</xdr:colOff>
      <xdr:row>34</xdr:row>
      <xdr:rowOff>2185736</xdr:rowOff>
    </xdr:from>
    <xdr:to>
      <xdr:col>27</xdr:col>
      <xdr:colOff>327158</xdr:colOff>
      <xdr:row>62</xdr:row>
      <xdr:rowOff>3652958</xdr:rowOff>
    </xdr:to>
    <xdr:pic>
      <xdr:nvPicPr>
        <xdr:cNvPr id="49" name="Slika 48">
          <a:extLst>
            <a:ext uri="{FF2B5EF4-FFF2-40B4-BE49-F238E27FC236}">
              <a16:creationId xmlns:a16="http://schemas.microsoft.com/office/drawing/2014/main" id="{D21CF9DA-FEBC-C53F-5B18-E02A66C11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925422" y="16763999"/>
          <a:ext cx="22886368" cy="1494259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odatki/posebne/DATA%2020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odatki/posebne/DATA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ino Kobarid"/>
      <sheetName val="Casino Bled"/>
      <sheetName val="Casino Portorož"/>
      <sheetName val="Casino Lipica"/>
      <sheetName val="Casino Park"/>
      <sheetName val="Casino Perla"/>
      <sheetName val="Casino Kranjska Gora"/>
      <sheetName val="Casino Rogaška Slatina"/>
      <sheetName val="Casino Mond"/>
      <sheetName val="Casino Kobarid-HIT"/>
      <sheetName val="Casino Drive-In"/>
      <sheetName val="skupaj HIT"/>
      <sheetName val="skupaj PORTOROŽ"/>
      <sheetName val="SKUPAJ IGRALNICE"/>
      <sheetName val="HIT LARIX"/>
      <sheetName val="VIVA"/>
      <sheetName val="MAKO"/>
      <sheetName val="ANDOR"/>
      <sheetName val="MARWIN"/>
      <sheetName val="AS - MB"/>
      <sheetName val="KARNEVAL"/>
      <sheetName val="GOLD CLUB"/>
      <sheetName val="INCLUB"/>
      <sheetName val="MEMORIA"/>
      <sheetName val="HOTEL ŽALEC"/>
      <sheetName val="STAVA"/>
      <sheetName val="KONGO"/>
      <sheetName val="LEV-PLUS"/>
      <sheetName val="ALEATORIUM"/>
      <sheetName val="ASTRAEA"/>
      <sheetName val="PIGAL"/>
      <sheetName val="P&amp;P MARKETING"/>
      <sheetName val="TRINE"/>
      <sheetName val="B.G.S."/>
      <sheetName val="CASINO RIVIERA"/>
      <sheetName val="BERNARDIN "/>
      <sheetName val="ADMIRAL"/>
      <sheetName val="DEL NALOŽBE"/>
      <sheetName val="CASINO RIO "/>
      <sheetName val="ONISAC"/>
      <sheetName val="SKUPAJ ONISAC"/>
      <sheetName val="SKUPAJ IGRALNI SALONI"/>
      <sheetName val="IGRALNI SALONI"/>
      <sheetName val="SJR"/>
      <sheetName val="P0 - SKUPNA"/>
      <sheetName val="P1 - IGRALNICE"/>
      <sheetName val="P2-IGRALNI SALONI"/>
      <sheetName val="P3-HIT"/>
      <sheetName val="P31-Park"/>
      <sheetName val="P32-Perla"/>
      <sheetName val="P34-Kranjska Gora"/>
      <sheetName val="P35-Rogaška Slatina"/>
      <sheetName val="P36-Mond"/>
      <sheetName val="P37-Drive in"/>
      <sheetName val="P38-Kobarid"/>
      <sheetName val="P4-PORTOROŽ"/>
      <sheetName val="P41-Portorož"/>
      <sheetName val="P42-Lipica"/>
      <sheetName val="P6-Bled"/>
      <sheetName val="P8-KOBARID"/>
      <sheetName val="BP po koncesionarjih"/>
      <sheetName val="pomožni list"/>
      <sheetName val="R na avtomat"/>
      <sheetName val="R na obiskovalca"/>
      <sheetName val="KD za lokal.skup."/>
      <sheetName val="celotna KD"/>
      <sheetName val="za vodstvo"/>
      <sheetName val="pomožna za vodstvo - IGRALNICE"/>
      <sheetName val="Pomožna za vodstvo-SALONI"/>
      <sheetName val="MESEČNI PREGLED"/>
      <sheetName val="NAPITNINA"/>
      <sheetName val="VRSTNI RED-prihodki"/>
      <sheetName val="vrstni red igralnice"/>
      <sheetName val="Analiza salonov"/>
      <sheetName val="Vrstni red - DECEMBER"/>
      <sheetName val="IS-kumul-pričetek posl."/>
      <sheetName val="Delilnik LS"/>
      <sheetName val="SKUPAJ BPI OBISK VPLAČILA"/>
      <sheetName val="FIHO - FŠO"/>
      <sheetName val="KD samo saloni 2010-2017"/>
      <sheetName val="KD LS samo saloni "/>
      <sheetName val="LS 2005-2017"/>
      <sheetName val="BPI in napitnine"/>
      <sheetName val="Mesečni podatki igralnice"/>
      <sheetName val="Zbirni podatki 2005-2017"/>
      <sheetName val="SPLET-SLO"/>
      <sheetName val="SPLET-ANG"/>
      <sheetName val="I.POLLETJE MESEČNI PREGLED 2017"/>
      <sheetName val="I. POLLETJE ZA VODSTVO 2017"/>
      <sheetName val="ZBIR 2009-20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>
        <row r="43">
          <cell r="L43">
            <v>3838</v>
          </cell>
        </row>
      </sheetData>
      <sheetData sheetId="85"/>
      <sheetData sheetId="86"/>
      <sheetData sheetId="87"/>
      <sheetData sheetId="88"/>
      <sheetData sheetId="8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ino Kobarid"/>
      <sheetName val="Casino Bled"/>
      <sheetName val="Casino Portorož"/>
      <sheetName val="Casino Lipica"/>
      <sheetName val="Casino Park"/>
      <sheetName val="Casino Perla"/>
      <sheetName val="Casino Kranjska Gora"/>
      <sheetName val="Casino Rogaška Slatina"/>
      <sheetName val="Casino Mond"/>
      <sheetName val="Casino Kobarid-HIT"/>
      <sheetName val="Casino Drive-In"/>
      <sheetName val="skupaj HIT"/>
      <sheetName val="skupaj PORTOROŽ"/>
      <sheetName val="SKUPAJ IGRALNICE"/>
      <sheetName val="HIT LARIX"/>
      <sheetName val="LAGO IS - VIVA"/>
      <sheetName val="MAKO"/>
      <sheetName val="ANDOR"/>
      <sheetName val="MARWIN"/>
      <sheetName val="AS - MB"/>
      <sheetName val="KARNEVAL"/>
      <sheetName val="BEST GOLD BET"/>
      <sheetName val="INCLUB"/>
      <sheetName val="MEMORIA"/>
      <sheetName val="HOTEL ŽALEC"/>
      <sheetName val="STAVA"/>
      <sheetName val="KONGO"/>
      <sheetName val="LEV-PLUS"/>
      <sheetName val="ALEATORIUM"/>
      <sheetName val="ALEATORIUM 2"/>
      <sheetName val="ASTRAEA"/>
      <sheetName val="PIGAL"/>
      <sheetName val="P&amp;P MARKETING"/>
      <sheetName val="TRINE"/>
      <sheetName val="B.G.S."/>
      <sheetName val="OXALIS"/>
      <sheetName val="CASINO RIVIERA"/>
      <sheetName val="BERNARDIN "/>
      <sheetName val="ADMIRAL"/>
      <sheetName val="DEL NALOŽBE"/>
      <sheetName val="CASINO RIO "/>
      <sheetName val="ONISAC"/>
      <sheetName val="SKUPAJ ONISAC"/>
      <sheetName val="SKUPAJ ADMIRALOVI SALONI"/>
      <sheetName val="SKUPAJ IGRALNI SALONI"/>
      <sheetName val="IGRALNI SALONI"/>
      <sheetName val="SJR"/>
      <sheetName val="P0 - SKUPNA"/>
      <sheetName val="P1 - IGRALNICE"/>
      <sheetName val="P2-IGRALNI SALONI"/>
      <sheetName val="P3-HIT"/>
      <sheetName val="P31-Park"/>
      <sheetName val="P32-Perla"/>
      <sheetName val="P34-Kranjska Gora"/>
      <sheetName val="P35-Rogaška Slatina"/>
      <sheetName val="P36-Mond"/>
      <sheetName val="P37-Drive in"/>
      <sheetName val="P38-Kobarid"/>
      <sheetName val="P4-PORTOROŽ"/>
      <sheetName val="P41-Portorož"/>
      <sheetName val="P42-Lipica"/>
      <sheetName val="P6-Bled"/>
      <sheetName val="MF OIS"/>
      <sheetName val="BP po koncesionarjih"/>
      <sheetName val="P8-KOBARID"/>
      <sheetName val="pomožni list"/>
      <sheetName val="R na avtomat"/>
      <sheetName val="R na obiskovalca"/>
      <sheetName val="KD za lokal.skup."/>
      <sheetName val="celotna KD"/>
      <sheetName val="za vodstvo"/>
      <sheetName val="JAN-JUN 2022"/>
      <sheetName val="za vodstvo - 1.polletje 2020"/>
      <sheetName val="Za vodstvo - polletje 2019"/>
      <sheetName val="pomožna za vodstvo - IGRALNICE"/>
      <sheetName val="Pomožna za vodstvo-SALONI"/>
      <sheetName val="MESEČNI PREGLED"/>
      <sheetName val="NAPITNINA"/>
      <sheetName val="VRSTNI RED-prihodki"/>
      <sheetName val="vrstni red igralnice"/>
      <sheetName val="Analiza salonov"/>
      <sheetName val="Vrstni red - DECEMBER"/>
      <sheetName val="IS-kumul-pričetek posl."/>
      <sheetName val="Delilnik LS"/>
      <sheetName val="KONČNI ZBIRNI "/>
      <sheetName val="SKUPAJ BPI OBISK VPLAČILA"/>
      <sheetName val="FIHO - FŠO"/>
      <sheetName val="KD samo saloni 2010-2022"/>
      <sheetName val="KD LS samo saloni "/>
      <sheetName val="LS 2005-2022"/>
      <sheetName val="BPI in napitnine"/>
      <sheetName val="Mesečni podatki igralnice"/>
      <sheetName val="Zbirni podatki 2005-2022"/>
      <sheetName val="SPLET-SLO"/>
      <sheetName val="SPLET-ANG"/>
      <sheetName val="ZBIR 2009-20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>
        <row r="94">
          <cell r="G94" t="str">
            <v>Petica</v>
          </cell>
          <cell r="H94">
            <v>1989239.9</v>
          </cell>
        </row>
        <row r="95">
          <cell r="G95" t="str">
            <v xml:space="preserve">Cifra plus </v>
          </cell>
          <cell r="H95">
            <v>2408811.6700000004</v>
          </cell>
        </row>
        <row r="96">
          <cell r="G96" t="str">
            <v>Druge stave</v>
          </cell>
          <cell r="H96">
            <v>1809996.5099999998</v>
          </cell>
        </row>
        <row r="97">
          <cell r="G97" t="str">
            <v>Prve stave</v>
          </cell>
          <cell r="H97">
            <v>93590875.379999995</v>
          </cell>
        </row>
        <row r="98">
          <cell r="G98" t="str">
            <v xml:space="preserve">E-igra </v>
          </cell>
          <cell r="H98">
            <v>6542120.830000001</v>
          </cell>
        </row>
        <row r="99">
          <cell r="G99" t="str">
            <v>Vikinglotto</v>
          </cell>
          <cell r="H99">
            <v>3573710</v>
          </cell>
        </row>
        <row r="100">
          <cell r="G100" t="str">
            <v>Tiki Taka</v>
          </cell>
          <cell r="H100">
            <v>1927058.6199999999</v>
          </cell>
        </row>
        <row r="101">
          <cell r="G101" t="str">
            <v>HIP igra</v>
          </cell>
          <cell r="H101">
            <v>4900248</v>
          </cell>
        </row>
        <row r="102">
          <cell r="G102" t="str">
            <v>Loto</v>
          </cell>
          <cell r="H102">
            <v>36855462.509999998</v>
          </cell>
        </row>
        <row r="103">
          <cell r="G103" t="str">
            <v>Izredna srečka</v>
          </cell>
          <cell r="H103">
            <v>8038820.2100000009</v>
          </cell>
        </row>
        <row r="104">
          <cell r="G104" t="str">
            <v>Eurojackpot</v>
          </cell>
          <cell r="H104">
            <v>40816956</v>
          </cell>
        </row>
        <row r="105">
          <cell r="G105" t="str">
            <v>Kviz srečka</v>
          </cell>
          <cell r="H105">
            <v>2040763.7599999998</v>
          </cell>
        </row>
        <row r="106">
          <cell r="G106" t="str">
            <v>Joker</v>
          </cell>
          <cell r="H106">
            <v>10245786.67</v>
          </cell>
        </row>
        <row r="107">
          <cell r="G107" t="str">
            <v>Other games</v>
          </cell>
          <cell r="H107">
            <v>2573812.0700000003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</sheetDataSet>
  </externalBook>
</externalLink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isarna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142"/>
  <sheetViews>
    <sheetView tabSelected="1" topLeftCell="N13" zoomScale="50" zoomScaleNormal="50" zoomScaleSheetLayoutView="27" workbookViewId="0">
      <selection activeCell="U4" sqref="U4"/>
    </sheetView>
  </sheetViews>
  <sheetFormatPr defaultColWidth="8.19921875" defaultRowHeight="32.4" x14ac:dyDescent="0.55000000000000004"/>
  <cols>
    <col min="1" max="1" width="5.796875" style="1" customWidth="1"/>
    <col min="2" max="2" width="56.3984375" style="1" customWidth="1"/>
    <col min="3" max="3" width="23.3984375" style="1" customWidth="1"/>
    <col min="4" max="6" width="23.5" style="1" customWidth="1"/>
    <col min="7" max="7" width="19.69921875" style="1" customWidth="1"/>
    <col min="8" max="8" width="18.3984375" style="1" bestFit="1" customWidth="1"/>
    <col min="9" max="9" width="20.19921875" style="1" customWidth="1"/>
    <col min="10" max="10" width="21.69921875" style="1" bestFit="1" customWidth="1"/>
    <col min="11" max="11" width="20.296875" style="1" customWidth="1"/>
    <col min="12" max="12" width="19.5" style="1" customWidth="1"/>
    <col min="13" max="13" width="20.09765625" style="1" customWidth="1"/>
    <col min="14" max="14" width="17.3984375" style="1" customWidth="1"/>
    <col min="15" max="15" width="53.69921875" style="1" customWidth="1"/>
    <col min="16" max="16" width="19.8984375" style="1" customWidth="1"/>
    <col min="17" max="18" width="20" style="1" customWidth="1"/>
    <col min="19" max="25" width="20.09765625" style="1" customWidth="1"/>
    <col min="26" max="26" width="19.8984375" style="1" customWidth="1"/>
    <col min="27" max="16384" width="8.19921875" style="1"/>
  </cols>
  <sheetData>
    <row r="1" spans="1:41" ht="10.8" customHeight="1" x14ac:dyDescent="0.55000000000000004">
      <c r="A1" s="77" t="s">
        <v>48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</row>
    <row r="2" spans="1:41" ht="82.8" customHeight="1" x14ac:dyDescent="0.55000000000000004">
      <c r="A2" s="77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68"/>
      <c r="AM2" s="68"/>
      <c r="AN2" s="68"/>
      <c r="AO2" s="68"/>
    </row>
    <row r="3" spans="1:41" s="3" customFormat="1" x14ac:dyDescent="0.55000000000000004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1" ht="30.6" customHeight="1" x14ac:dyDescent="0.55000000000000004"/>
    <row r="5" spans="1:41" ht="33.6" x14ac:dyDescent="0.65">
      <c r="B5" s="4" t="s">
        <v>0</v>
      </c>
    </row>
    <row r="7" spans="1:41" ht="33" x14ac:dyDescent="0.6">
      <c r="B7" s="5"/>
      <c r="C7" s="6">
        <v>2012</v>
      </c>
      <c r="D7" s="6">
        <v>2013</v>
      </c>
      <c r="E7" s="6">
        <v>2014</v>
      </c>
      <c r="F7" s="6">
        <v>2015</v>
      </c>
      <c r="G7" s="6">
        <v>2016</v>
      </c>
      <c r="H7" s="6">
        <v>2017</v>
      </c>
      <c r="I7" s="6">
        <v>2018</v>
      </c>
      <c r="J7" s="6">
        <v>2019</v>
      </c>
      <c r="K7" s="6">
        <v>2020</v>
      </c>
      <c r="L7" s="6">
        <v>2021</v>
      </c>
      <c r="M7" s="6">
        <v>2022</v>
      </c>
    </row>
    <row r="8" spans="1:41" x14ac:dyDescent="0.55000000000000004">
      <c r="A8" s="8"/>
      <c r="B8" s="9" t="s">
        <v>1</v>
      </c>
      <c r="C8" s="10">
        <v>339.7</v>
      </c>
      <c r="D8" s="10">
        <f>D39+D85+D105</f>
        <v>308.983</v>
      </c>
      <c r="E8" s="10">
        <f>E39+E85+E105</f>
        <v>294.8</v>
      </c>
      <c r="F8" s="10">
        <f>F39+F85+F105</f>
        <v>302.49955027999999</v>
      </c>
      <c r="G8" s="10">
        <f t="shared" ref="G8:H8" si="0">G39+G85+G105</f>
        <v>306.04815422000001</v>
      </c>
      <c r="H8" s="10">
        <f t="shared" si="0"/>
        <v>307.02010697000003</v>
      </c>
      <c r="I8" s="10">
        <f>I39+I85+I105</f>
        <v>307.75799718000002</v>
      </c>
      <c r="J8" s="10">
        <f>J39+J85+J105</f>
        <v>322.15742963000002</v>
      </c>
      <c r="K8" s="10">
        <f t="shared" ref="K8" si="1">K39+K85+K105</f>
        <v>188.14576689800003</v>
      </c>
      <c r="L8" s="10">
        <f>L39+L85+L105</f>
        <v>195.67358163</v>
      </c>
      <c r="M8" s="10">
        <f>M39+M85+M105</f>
        <v>333.24320877000002</v>
      </c>
    </row>
    <row r="9" spans="1:41" ht="33" x14ac:dyDescent="0.6">
      <c r="A9" s="8"/>
      <c r="B9" s="11" t="s">
        <v>2</v>
      </c>
      <c r="C9" s="12">
        <v>95</v>
      </c>
      <c r="D9" s="12">
        <f t="shared" ref="D9" si="2">D8/C8*100</f>
        <v>90.957609655578452</v>
      </c>
      <c r="E9" s="12">
        <f t="shared" ref="E9" si="3">E8/D8*100</f>
        <v>95.409779826074583</v>
      </c>
      <c r="F9" s="12">
        <f t="shared" ref="F9" si="4">F8/E8*100</f>
        <v>102.6117877476255</v>
      </c>
      <c r="G9" s="12">
        <f t="shared" ref="G9" si="5">G8/F8*100</f>
        <v>101.17309395558287</v>
      </c>
      <c r="H9" s="12">
        <f t="shared" ref="H9" si="6">H8/G8*100</f>
        <v>100.31758164086209</v>
      </c>
      <c r="I9" s="12">
        <f t="shared" ref="I9" si="7">I8/H8*100</f>
        <v>100.24033937623248</v>
      </c>
      <c r="J9" s="12">
        <f t="shared" ref="J9" si="8">J8/I8*100</f>
        <v>104.67881666177408</v>
      </c>
      <c r="K9" s="12">
        <f t="shared" ref="K9" si="9">K8/J8*100</f>
        <v>58.401809051582852</v>
      </c>
      <c r="L9" s="12">
        <f t="shared" ref="L9" si="10">L8/K8*100</f>
        <v>104.00105453134168</v>
      </c>
      <c r="M9" s="12">
        <f t="shared" ref="M9" si="11">M8/L8*100</f>
        <v>170.30567233144993</v>
      </c>
    </row>
    <row r="10" spans="1:41" x14ac:dyDescent="0.55000000000000004">
      <c r="A10" s="8"/>
      <c r="B10" s="9" t="s">
        <v>44</v>
      </c>
      <c r="C10" s="13">
        <f>C41+C69</f>
        <v>123.5</v>
      </c>
      <c r="D10" s="13">
        <f>D41+D69</f>
        <v>111.97</v>
      </c>
      <c r="E10" s="13">
        <f>E41+E69</f>
        <v>106.10000000000001</v>
      </c>
      <c r="F10" s="13">
        <f>F41+F69</f>
        <v>109.43928623719999</v>
      </c>
      <c r="G10" s="13">
        <f t="shared" ref="G10:H10" si="12">G41+G69</f>
        <v>109.35711320074</v>
      </c>
      <c r="H10" s="13">
        <f t="shared" si="12"/>
        <v>107.6120545128</v>
      </c>
      <c r="I10" s="13">
        <f>I41+I69</f>
        <v>110.30018921924803</v>
      </c>
      <c r="J10" s="13">
        <f>J41+J69</f>
        <v>115.216137457212</v>
      </c>
      <c r="K10" s="13">
        <f t="shared" ref="K10" si="13">K41+K69</f>
        <v>69.094428719421998</v>
      </c>
      <c r="L10" s="13">
        <f>L41+L69</f>
        <v>71.730402932791989</v>
      </c>
      <c r="M10" s="13">
        <f>M41+M69</f>
        <v>120.80417241247599</v>
      </c>
      <c r="N10" s="15"/>
      <c r="O10" s="15"/>
    </row>
    <row r="11" spans="1:41" ht="33" x14ac:dyDescent="0.55000000000000004">
      <c r="A11" s="8"/>
      <c r="B11" s="46" t="s">
        <v>4</v>
      </c>
      <c r="C11" s="17"/>
      <c r="D11" s="17"/>
      <c r="E11" s="17"/>
      <c r="F11" s="17"/>
      <c r="G11" s="17"/>
      <c r="H11" s="18"/>
      <c r="I11" s="19"/>
      <c r="J11" s="7"/>
      <c r="K11" s="7"/>
      <c r="L11" s="7"/>
      <c r="M11" s="14"/>
    </row>
    <row r="12" spans="1:41" ht="33" x14ac:dyDescent="0.55000000000000004">
      <c r="A12" s="8"/>
      <c r="B12" s="47" t="s">
        <v>35</v>
      </c>
      <c r="C12" s="17"/>
      <c r="D12" s="17"/>
      <c r="E12" s="17"/>
      <c r="F12" s="17"/>
      <c r="G12" s="17"/>
      <c r="H12" s="18"/>
      <c r="I12" s="19"/>
      <c r="J12" s="7"/>
      <c r="K12" s="7"/>
      <c r="L12" s="7"/>
      <c r="M12" s="14"/>
    </row>
    <row r="13" spans="1:41" ht="33" x14ac:dyDescent="0.55000000000000004">
      <c r="A13" s="8"/>
      <c r="C13" s="17"/>
      <c r="D13" s="17"/>
      <c r="E13" s="17"/>
      <c r="F13" s="17"/>
      <c r="G13" s="17"/>
      <c r="H13" s="18"/>
      <c r="I13" s="19"/>
      <c r="J13" s="7"/>
      <c r="K13" s="7"/>
      <c r="L13" s="7"/>
      <c r="M13" s="14"/>
    </row>
    <row r="14" spans="1:41" ht="33" x14ac:dyDescent="0.55000000000000004">
      <c r="A14" s="8"/>
      <c r="H14" s="18"/>
      <c r="I14" s="7"/>
      <c r="J14" s="7"/>
      <c r="K14" s="14"/>
      <c r="L14" s="15"/>
      <c r="M14" s="15"/>
    </row>
    <row r="15" spans="1:41" ht="22.5" customHeight="1" x14ac:dyDescent="0.55000000000000004">
      <c r="A15" s="8"/>
      <c r="C15" s="20"/>
      <c r="D15" s="20"/>
      <c r="E15" s="20"/>
      <c r="F15" s="20"/>
      <c r="G15" s="20"/>
      <c r="H15" s="18"/>
      <c r="I15" s="7"/>
      <c r="J15" s="7"/>
      <c r="O15" s="15"/>
      <c r="P15" s="63" t="s">
        <v>42</v>
      </c>
      <c r="Q15" s="66">
        <v>2022</v>
      </c>
    </row>
    <row r="16" spans="1:41" ht="33" x14ac:dyDescent="0.55000000000000004">
      <c r="A16" s="8"/>
      <c r="H16" s="14"/>
      <c r="I16" s="15"/>
      <c r="J16" s="15"/>
      <c r="L16" s="42"/>
      <c r="M16" s="42"/>
      <c r="P16" s="62" t="s">
        <v>38</v>
      </c>
      <c r="Q16" s="67">
        <f>M39</f>
        <v>75.438851890000009</v>
      </c>
    </row>
    <row r="17" spans="1:17" ht="33" x14ac:dyDescent="0.55000000000000004">
      <c r="A17" s="8"/>
      <c r="H17" s="15"/>
      <c r="I17" s="15"/>
      <c r="L17" s="42"/>
      <c r="M17" s="42"/>
      <c r="P17" s="62" t="s">
        <v>39</v>
      </c>
      <c r="Q17" s="65">
        <f>M67</f>
        <v>257.80435688</v>
      </c>
    </row>
    <row r="18" spans="1:17" ht="33" x14ac:dyDescent="0.55000000000000004">
      <c r="A18" s="8"/>
      <c r="H18" s="15"/>
      <c r="I18" s="15"/>
      <c r="L18" s="42"/>
      <c r="M18" s="42"/>
    </row>
    <row r="19" spans="1:17" ht="33" x14ac:dyDescent="0.55000000000000004">
      <c r="A19" s="8"/>
      <c r="C19" s="14"/>
      <c r="D19" s="14"/>
      <c r="E19" s="14"/>
      <c r="F19" s="14"/>
      <c r="G19" s="14"/>
      <c r="H19" s="15"/>
      <c r="I19" s="15"/>
      <c r="L19" s="42"/>
      <c r="M19" s="42"/>
    </row>
    <row r="20" spans="1:17" ht="33" x14ac:dyDescent="0.55000000000000004">
      <c r="A20" s="8"/>
      <c r="C20" s="14"/>
      <c r="D20" s="14"/>
      <c r="E20" s="14"/>
      <c r="F20" s="14"/>
      <c r="G20" s="14"/>
      <c r="H20" s="15"/>
      <c r="I20" s="15"/>
      <c r="L20" s="42"/>
      <c r="M20" s="42"/>
    </row>
    <row r="21" spans="1:17" ht="33" x14ac:dyDescent="0.55000000000000004">
      <c r="A21" s="8"/>
      <c r="B21" s="16"/>
      <c r="C21" s="8"/>
      <c r="D21" s="8"/>
      <c r="E21" s="8"/>
      <c r="F21" s="8"/>
      <c r="G21" s="8"/>
      <c r="H21" s="8"/>
      <c r="I21" s="8"/>
      <c r="J21" s="21"/>
      <c r="L21" s="42"/>
      <c r="M21" s="42"/>
    </row>
    <row r="22" spans="1:17" x14ac:dyDescent="0.55000000000000004">
      <c r="A22" s="8"/>
      <c r="B22" s="16"/>
      <c r="C22" s="8"/>
      <c r="D22" s="8"/>
      <c r="E22" s="8"/>
      <c r="F22" s="8"/>
      <c r="G22" s="8"/>
      <c r="H22" s="8"/>
      <c r="I22" s="8"/>
      <c r="J22" s="21"/>
      <c r="K22" s="8"/>
      <c r="L22" s="8"/>
    </row>
    <row r="23" spans="1:17" x14ac:dyDescent="0.55000000000000004">
      <c r="A23" s="8"/>
      <c r="B23" s="16"/>
      <c r="C23" s="8"/>
      <c r="D23" s="8"/>
      <c r="E23" s="8"/>
      <c r="F23" s="8"/>
      <c r="G23" s="8"/>
      <c r="H23" s="8"/>
      <c r="I23" s="8"/>
      <c r="J23" s="21"/>
      <c r="K23" s="8"/>
      <c r="L23" s="8"/>
    </row>
    <row r="24" spans="1:17" x14ac:dyDescent="0.55000000000000004">
      <c r="A24" s="8"/>
      <c r="B24" s="16"/>
      <c r="C24" s="8"/>
      <c r="D24" s="8"/>
      <c r="E24" s="8"/>
      <c r="F24" s="8"/>
      <c r="G24" s="8"/>
      <c r="H24" s="8"/>
      <c r="I24" s="8"/>
      <c r="J24" s="21"/>
      <c r="K24" s="8"/>
      <c r="L24" s="8"/>
    </row>
    <row r="25" spans="1:17" ht="33" x14ac:dyDescent="0.6">
      <c r="A25" s="8"/>
      <c r="B25" s="22"/>
      <c r="C25" s="8"/>
      <c r="D25" s="8"/>
      <c r="E25" s="8"/>
      <c r="F25" s="8"/>
      <c r="G25" s="8"/>
      <c r="H25" s="8"/>
      <c r="I25" s="8"/>
      <c r="J25" s="21"/>
      <c r="K25" s="8"/>
      <c r="L25" s="8"/>
    </row>
    <row r="26" spans="1:17" ht="33" x14ac:dyDescent="0.6">
      <c r="A26" s="8"/>
      <c r="B26" s="22"/>
      <c r="H26" s="8"/>
      <c r="I26" s="8"/>
      <c r="J26" s="21"/>
      <c r="K26" s="8"/>
      <c r="L26" s="8"/>
    </row>
    <row r="27" spans="1:17" x14ac:dyDescent="0.55000000000000004">
      <c r="A27" s="8"/>
      <c r="H27" s="8"/>
      <c r="I27" s="8"/>
      <c r="J27" s="21"/>
      <c r="K27" s="8"/>
      <c r="L27" s="8"/>
    </row>
    <row r="28" spans="1:17" x14ac:dyDescent="0.55000000000000004">
      <c r="A28" s="8"/>
      <c r="C28" s="8"/>
      <c r="D28" s="8"/>
      <c r="E28" s="8"/>
      <c r="F28" s="8"/>
      <c r="G28" s="8"/>
      <c r="I28" s="8"/>
      <c r="J28" s="21"/>
      <c r="K28" s="8"/>
      <c r="L28" s="8"/>
    </row>
    <row r="29" spans="1:17" x14ac:dyDescent="0.55000000000000004">
      <c r="A29" s="8"/>
      <c r="C29" s="8"/>
      <c r="D29" s="8"/>
      <c r="E29" s="8"/>
      <c r="F29" s="8"/>
      <c r="G29" s="8"/>
      <c r="H29" s="8"/>
      <c r="I29" s="8"/>
      <c r="J29" s="21"/>
      <c r="K29" s="8"/>
      <c r="L29" s="8"/>
    </row>
    <row r="30" spans="1:17" x14ac:dyDescent="0.55000000000000004">
      <c r="A30" s="8"/>
      <c r="C30" s="8"/>
      <c r="D30" s="8"/>
      <c r="E30" s="8"/>
      <c r="F30" s="8"/>
      <c r="G30" s="8"/>
      <c r="H30" s="8"/>
      <c r="I30" s="8"/>
      <c r="J30" s="21"/>
      <c r="K30" s="8"/>
      <c r="L30" s="8"/>
    </row>
    <row r="31" spans="1:17" x14ac:dyDescent="0.55000000000000004">
      <c r="A31" s="8"/>
      <c r="C31" s="8"/>
      <c r="D31" s="8"/>
      <c r="E31" s="8"/>
      <c r="F31" s="8"/>
      <c r="G31" s="8"/>
      <c r="H31" s="8"/>
      <c r="I31" s="8"/>
      <c r="J31" s="21"/>
      <c r="K31" s="8"/>
    </row>
    <row r="32" spans="1:17" x14ac:dyDescent="0.55000000000000004">
      <c r="A32" s="8"/>
      <c r="C32" s="8"/>
      <c r="D32" s="8"/>
      <c r="E32" s="8"/>
      <c r="F32" s="8"/>
      <c r="G32" s="8"/>
      <c r="H32" s="8"/>
      <c r="I32" s="8"/>
      <c r="J32" s="21"/>
      <c r="K32" s="8"/>
    </row>
    <row r="33" spans="1:13" x14ac:dyDescent="0.55000000000000004">
      <c r="A33" s="8"/>
      <c r="C33" s="8"/>
      <c r="D33" s="8"/>
      <c r="E33" s="8"/>
      <c r="F33" s="8"/>
      <c r="G33" s="8"/>
      <c r="H33" s="8"/>
      <c r="I33" s="8"/>
      <c r="J33" s="21"/>
      <c r="K33" s="8"/>
    </row>
    <row r="34" spans="1:13" x14ac:dyDescent="0.55000000000000004">
      <c r="A34" s="8"/>
      <c r="B34" s="8"/>
      <c r="C34" s="8"/>
      <c r="D34" s="8"/>
      <c r="E34" s="8"/>
      <c r="F34" s="8"/>
      <c r="G34" s="8"/>
      <c r="H34" s="8"/>
      <c r="I34" s="8"/>
      <c r="J34" s="21"/>
      <c r="K34" s="8"/>
    </row>
    <row r="35" spans="1:13" ht="207" customHeight="1" x14ac:dyDescent="0.55000000000000004">
      <c r="A35" s="8"/>
      <c r="H35" s="8"/>
      <c r="I35" s="8"/>
      <c r="K35" s="8"/>
    </row>
    <row r="36" spans="1:13" ht="33.6" x14ac:dyDescent="0.65">
      <c r="A36" s="8"/>
      <c r="B36" s="4" t="s">
        <v>5</v>
      </c>
      <c r="H36" s="8"/>
      <c r="I36" s="8"/>
      <c r="K36" s="8"/>
    </row>
    <row r="37" spans="1:13" x14ac:dyDescent="0.55000000000000004">
      <c r="A37" s="8"/>
      <c r="B37" s="23"/>
      <c r="H37" s="8"/>
      <c r="I37" s="8"/>
      <c r="K37" s="8"/>
    </row>
    <row r="38" spans="1:13" ht="33" x14ac:dyDescent="0.6">
      <c r="A38" s="8"/>
      <c r="B38" s="5"/>
      <c r="C38" s="6">
        <v>2012</v>
      </c>
      <c r="D38" s="6">
        <v>2013</v>
      </c>
      <c r="E38" s="6">
        <v>2014</v>
      </c>
      <c r="F38" s="6">
        <v>2015</v>
      </c>
      <c r="G38" s="6">
        <v>2016</v>
      </c>
      <c r="H38" s="6">
        <v>2017</v>
      </c>
      <c r="I38" s="6">
        <v>2018</v>
      </c>
      <c r="J38" s="6">
        <v>2019</v>
      </c>
      <c r="K38" s="6">
        <v>2020</v>
      </c>
      <c r="L38" s="6">
        <v>2021</v>
      </c>
      <c r="M38" s="6">
        <v>2022</v>
      </c>
    </row>
    <row r="39" spans="1:13" x14ac:dyDescent="0.55000000000000004">
      <c r="A39" s="8"/>
      <c r="B39" s="9" t="s">
        <v>6</v>
      </c>
      <c r="C39" s="13">
        <v>79.099999999999994</v>
      </c>
      <c r="D39" s="13">
        <v>68.683000000000007</v>
      </c>
      <c r="E39" s="13">
        <v>57</v>
      </c>
      <c r="F39" s="13">
        <v>62.9</v>
      </c>
      <c r="G39" s="13">
        <v>58.732297870000004</v>
      </c>
      <c r="H39" s="13">
        <v>53.425191140000003</v>
      </c>
      <c r="I39" s="13">
        <v>61.856794620000009</v>
      </c>
      <c r="J39" s="13">
        <v>68.046835900000005</v>
      </c>
      <c r="K39" s="13">
        <v>61.283047980000006</v>
      </c>
      <c r="L39" s="13">
        <v>63.163566760000002</v>
      </c>
      <c r="M39" s="13">
        <v>75.438851890000009</v>
      </c>
    </row>
    <row r="40" spans="1:13" ht="33" x14ac:dyDescent="0.6">
      <c r="A40" s="8"/>
      <c r="B40" s="11" t="s">
        <v>2</v>
      </c>
      <c r="C40" s="12">
        <v>112</v>
      </c>
      <c r="D40" s="12">
        <f t="shared" ref="D40:E40" si="14">D39/C39*100</f>
        <v>86.830594184576498</v>
      </c>
      <c r="E40" s="12">
        <f t="shared" si="14"/>
        <v>82.989968405573421</v>
      </c>
      <c r="F40" s="12">
        <f>F39/E39*100</f>
        <v>110.35087719298244</v>
      </c>
      <c r="G40" s="12">
        <f>G39/F39*100</f>
        <v>93.374082464228948</v>
      </c>
      <c r="H40" s="12">
        <f t="shared" ref="H40" si="15">H39/G39*100</f>
        <v>90.963904150750366</v>
      </c>
      <c r="I40" s="12">
        <f t="shared" ref="I40" si="16">I39/H39*100</f>
        <v>115.78207452343052</v>
      </c>
      <c r="J40" s="12">
        <f t="shared" ref="J40" si="17">J39/I39*100</f>
        <v>110.00705147757299</v>
      </c>
      <c r="K40" s="12">
        <f t="shared" ref="K40" si="18">K39/J39*100</f>
        <v>90.060099296990231</v>
      </c>
      <c r="L40" s="12">
        <f t="shared" ref="L40" si="19">L39/K39*100</f>
        <v>103.0685790638444</v>
      </c>
      <c r="M40" s="12">
        <f t="shared" ref="M40" si="20">M39/L39*100</f>
        <v>119.43412280158576</v>
      </c>
    </row>
    <row r="41" spans="1:13" x14ac:dyDescent="0.55000000000000004">
      <c r="A41" s="8"/>
      <c r="B41" s="9" t="s">
        <v>47</v>
      </c>
      <c r="C41" s="13">
        <v>34.5</v>
      </c>
      <c r="D41" s="13">
        <v>29.57</v>
      </c>
      <c r="E41" s="13">
        <v>24.8</v>
      </c>
      <c r="F41" s="13">
        <v>27.7</v>
      </c>
      <c r="G41" s="13">
        <v>25.382318100200003</v>
      </c>
      <c r="H41" s="13">
        <v>22.190929816800001</v>
      </c>
      <c r="I41" s="13">
        <v>25.959386669500002</v>
      </c>
      <c r="J41" s="13">
        <v>28.425951824500004</v>
      </c>
      <c r="K41" s="13">
        <v>25.756423312500008</v>
      </c>
      <c r="L41" s="13">
        <v>26.417560028199997</v>
      </c>
      <c r="M41" s="13">
        <v>31.8577539845</v>
      </c>
    </row>
    <row r="42" spans="1:13" x14ac:dyDescent="0.55000000000000004">
      <c r="A42" s="8"/>
      <c r="B42" s="45" t="s">
        <v>50</v>
      </c>
      <c r="C42" s="8"/>
      <c r="D42" s="8"/>
      <c r="E42" s="8"/>
      <c r="F42" s="8"/>
      <c r="G42" s="8"/>
      <c r="K42" s="8"/>
    </row>
    <row r="43" spans="1:13" x14ac:dyDescent="0.55000000000000004">
      <c r="A43" s="8"/>
      <c r="B43" s="44" t="s">
        <v>43</v>
      </c>
      <c r="C43" s="8"/>
      <c r="D43" s="8"/>
      <c r="E43" s="8"/>
      <c r="F43" s="8"/>
      <c r="G43" s="8"/>
      <c r="H43" s="8"/>
      <c r="I43" s="16"/>
      <c r="J43" s="43"/>
      <c r="K43" s="8"/>
    </row>
    <row r="44" spans="1:13" x14ac:dyDescent="0.55000000000000004">
      <c r="A44" s="8"/>
      <c r="B44" s="24"/>
      <c r="C44" s="8"/>
      <c r="D44" s="8"/>
      <c r="E44" s="8"/>
      <c r="F44" s="8"/>
      <c r="G44" s="8"/>
      <c r="H44" s="8"/>
      <c r="I44" s="16"/>
      <c r="J44" s="43"/>
      <c r="K44" s="8"/>
    </row>
    <row r="45" spans="1:13" x14ac:dyDescent="0.55000000000000004">
      <c r="A45" s="8"/>
      <c r="C45" s="8"/>
      <c r="D45" s="8"/>
      <c r="E45" s="8"/>
      <c r="F45" s="8"/>
      <c r="G45" s="8"/>
      <c r="H45" s="8"/>
      <c r="I45" s="16"/>
      <c r="J45" s="43"/>
      <c r="K45" s="8"/>
    </row>
    <row r="46" spans="1:13" x14ac:dyDescent="0.55000000000000004">
      <c r="A46" s="8"/>
      <c r="C46" s="8"/>
      <c r="D46" s="8"/>
      <c r="E46" s="8"/>
      <c r="F46" s="8"/>
      <c r="G46" s="8"/>
      <c r="H46" s="8"/>
      <c r="I46" s="16"/>
      <c r="J46" s="43"/>
      <c r="K46" s="8"/>
    </row>
    <row r="47" spans="1:13" x14ac:dyDescent="0.55000000000000004">
      <c r="A47" s="8"/>
      <c r="B47" s="16"/>
      <c r="C47" s="8"/>
      <c r="D47" s="8"/>
      <c r="E47" s="8"/>
      <c r="F47" s="8"/>
      <c r="G47" s="8"/>
      <c r="H47" s="8"/>
      <c r="I47" s="16"/>
      <c r="J47" s="43"/>
      <c r="K47" s="8"/>
    </row>
    <row r="48" spans="1:13" x14ac:dyDescent="0.55000000000000004">
      <c r="A48" s="8"/>
      <c r="B48" s="16"/>
      <c r="C48" s="8"/>
      <c r="D48" s="8"/>
      <c r="E48" s="8"/>
      <c r="F48" s="8"/>
      <c r="G48" s="8"/>
      <c r="H48" s="8"/>
      <c r="I48" s="16"/>
      <c r="J48" s="43"/>
      <c r="K48" s="8"/>
    </row>
    <row r="49" spans="1:11" x14ac:dyDescent="0.55000000000000004">
      <c r="A49" s="8"/>
      <c r="B49" s="16"/>
      <c r="C49" s="8"/>
      <c r="D49" s="8"/>
      <c r="E49" s="8"/>
      <c r="F49" s="8"/>
      <c r="G49" s="8"/>
      <c r="H49" s="8"/>
      <c r="I49" s="16"/>
      <c r="J49" s="43"/>
      <c r="K49" s="8"/>
    </row>
    <row r="50" spans="1:11" x14ac:dyDescent="0.55000000000000004">
      <c r="A50" s="8"/>
      <c r="B50" s="16"/>
      <c r="C50" s="8"/>
      <c r="D50" s="8"/>
      <c r="E50" s="8"/>
      <c r="F50" s="8"/>
      <c r="G50" s="8"/>
      <c r="H50" s="8"/>
      <c r="I50" s="16"/>
      <c r="J50" s="43"/>
      <c r="K50" s="8"/>
    </row>
    <row r="51" spans="1:11" x14ac:dyDescent="0.55000000000000004">
      <c r="A51" s="8"/>
      <c r="B51" s="16"/>
      <c r="C51" s="8"/>
      <c r="D51" s="8"/>
      <c r="E51" s="8"/>
      <c r="F51" s="8"/>
      <c r="G51" s="8"/>
      <c r="H51" s="8"/>
      <c r="I51" s="16"/>
      <c r="J51" s="43"/>
      <c r="K51" s="8"/>
    </row>
    <row r="52" spans="1:11" x14ac:dyDescent="0.55000000000000004">
      <c r="A52" s="8"/>
      <c r="C52" s="8"/>
      <c r="D52" s="8"/>
      <c r="E52" s="8"/>
      <c r="F52" s="8"/>
      <c r="G52" s="8"/>
      <c r="H52" s="8"/>
      <c r="I52" s="8"/>
      <c r="J52" s="21"/>
      <c r="K52" s="8"/>
    </row>
    <row r="53" spans="1:11" x14ac:dyDescent="0.55000000000000004">
      <c r="A53" s="8"/>
      <c r="C53" s="8"/>
      <c r="D53" s="8"/>
      <c r="E53" s="8"/>
      <c r="F53" s="8"/>
      <c r="G53" s="8"/>
      <c r="H53" s="8"/>
      <c r="I53" s="8"/>
      <c r="J53" s="21"/>
      <c r="K53" s="8"/>
    </row>
    <row r="54" spans="1:11" x14ac:dyDescent="0.55000000000000004">
      <c r="A54" s="8"/>
      <c r="C54" s="8"/>
      <c r="D54" s="8"/>
      <c r="E54" s="8"/>
      <c r="F54" s="8"/>
      <c r="G54" s="8"/>
      <c r="H54" s="8"/>
      <c r="I54" s="8"/>
      <c r="J54" s="21"/>
      <c r="K54" s="8"/>
    </row>
    <row r="55" spans="1:11" x14ac:dyDescent="0.55000000000000004">
      <c r="A55" s="8"/>
      <c r="C55" s="8"/>
      <c r="D55" s="8"/>
      <c r="E55" s="8"/>
      <c r="F55" s="8"/>
      <c r="G55" s="8"/>
      <c r="H55" s="8"/>
      <c r="I55" s="8"/>
      <c r="J55" s="21"/>
      <c r="K55" s="8"/>
    </row>
    <row r="56" spans="1:11" x14ac:dyDescent="0.55000000000000004">
      <c r="A56" s="8"/>
      <c r="C56" s="8"/>
      <c r="D56" s="8"/>
      <c r="E56" s="8"/>
      <c r="F56" s="8"/>
      <c r="G56" s="8"/>
      <c r="H56" s="8"/>
      <c r="I56" s="8"/>
      <c r="J56" s="21"/>
      <c r="K56" s="8"/>
    </row>
    <row r="57" spans="1:11" x14ac:dyDescent="0.55000000000000004">
      <c r="A57" s="8"/>
      <c r="C57" s="8"/>
      <c r="D57" s="8"/>
      <c r="E57" s="8"/>
      <c r="F57" s="8"/>
      <c r="G57" s="8"/>
      <c r="H57" s="8"/>
      <c r="I57" s="8"/>
      <c r="J57" s="21"/>
      <c r="K57" s="8"/>
    </row>
    <row r="58" spans="1:11" x14ac:dyDescent="0.55000000000000004">
      <c r="A58" s="8"/>
      <c r="C58" s="8"/>
      <c r="D58" s="8"/>
      <c r="E58" s="8"/>
      <c r="F58" s="8"/>
      <c r="G58" s="8"/>
      <c r="H58" s="8"/>
      <c r="I58" s="8"/>
      <c r="J58" s="21"/>
      <c r="K58" s="8"/>
    </row>
    <row r="59" spans="1:11" x14ac:dyDescent="0.55000000000000004">
      <c r="A59" s="8"/>
      <c r="C59" s="8"/>
      <c r="D59" s="8"/>
      <c r="E59" s="8"/>
      <c r="F59" s="8"/>
      <c r="G59" s="8"/>
      <c r="H59" s="8"/>
      <c r="I59" s="8"/>
      <c r="J59" s="21"/>
      <c r="K59" s="8"/>
    </row>
    <row r="60" spans="1:11" x14ac:dyDescent="0.55000000000000004">
      <c r="A60" s="8"/>
      <c r="C60" s="8"/>
      <c r="D60" s="8"/>
      <c r="E60" s="8"/>
      <c r="F60" s="8"/>
      <c r="G60" s="8"/>
      <c r="H60" s="8"/>
      <c r="I60" s="8"/>
      <c r="J60" s="21"/>
      <c r="K60" s="8"/>
    </row>
    <row r="61" spans="1:11" ht="160.19999999999999" customHeight="1" x14ac:dyDescent="0.55000000000000004">
      <c r="A61" s="8"/>
      <c r="C61" s="8"/>
      <c r="D61" s="8"/>
      <c r="E61" s="8"/>
      <c r="F61" s="8"/>
      <c r="G61" s="8"/>
      <c r="H61" s="8"/>
      <c r="I61" s="8"/>
      <c r="J61" s="21"/>
      <c r="K61" s="8"/>
    </row>
    <row r="62" spans="1:11" ht="155.4" customHeight="1" x14ac:dyDescent="0.55000000000000004">
      <c r="A62" s="8"/>
      <c r="C62" s="8"/>
      <c r="D62" s="8"/>
      <c r="E62" s="8"/>
      <c r="F62" s="8"/>
      <c r="G62" s="8"/>
      <c r="H62" s="8"/>
      <c r="I62" s="8"/>
      <c r="J62" s="21"/>
      <c r="K62" s="8"/>
    </row>
    <row r="63" spans="1:11" x14ac:dyDescent="0.55000000000000004">
      <c r="A63" s="8"/>
    </row>
    <row r="64" spans="1:11" ht="33.6" x14ac:dyDescent="0.65">
      <c r="A64" s="8"/>
      <c r="B64" s="4" t="s">
        <v>7</v>
      </c>
    </row>
    <row r="65" spans="1:16" ht="33" x14ac:dyDescent="0.6">
      <c r="A65" s="8"/>
      <c r="B65" s="25"/>
    </row>
    <row r="66" spans="1:16" ht="33" x14ac:dyDescent="0.6">
      <c r="A66" s="8"/>
      <c r="B66" s="26"/>
      <c r="C66" s="6">
        <v>2012</v>
      </c>
      <c r="D66" s="6">
        <v>2013</v>
      </c>
      <c r="E66" s="6">
        <v>2014</v>
      </c>
      <c r="F66" s="6">
        <v>2015</v>
      </c>
      <c r="G66" s="6">
        <v>2016</v>
      </c>
      <c r="H66" s="6">
        <v>2017</v>
      </c>
      <c r="I66" s="6">
        <v>2018</v>
      </c>
      <c r="J66" s="6">
        <v>2019</v>
      </c>
      <c r="K66" s="6">
        <v>2020</v>
      </c>
      <c r="L66" s="6">
        <v>2021</v>
      </c>
      <c r="M66" s="6">
        <v>2022</v>
      </c>
      <c r="O66" s="61" t="s">
        <v>41</v>
      </c>
    </row>
    <row r="67" spans="1:16" x14ac:dyDescent="0.55000000000000004">
      <c r="A67" s="8"/>
      <c r="B67" s="9" t="s">
        <v>6</v>
      </c>
      <c r="C67" s="13">
        <f t="shared" ref="C67:M67" si="21">C85+C105</f>
        <v>260.60000000000002</v>
      </c>
      <c r="D67" s="13">
        <f t="shared" si="21"/>
        <v>240.3</v>
      </c>
      <c r="E67" s="13">
        <f t="shared" si="21"/>
        <v>237.8</v>
      </c>
      <c r="F67" s="13">
        <f t="shared" si="21"/>
        <v>239.59955028000002</v>
      </c>
      <c r="G67" s="13">
        <f t="shared" si="21"/>
        <v>247.31585635000002</v>
      </c>
      <c r="H67" s="13">
        <f t="shared" si="21"/>
        <v>253.59491582999999</v>
      </c>
      <c r="I67" s="13">
        <f t="shared" si="21"/>
        <v>245.90120256</v>
      </c>
      <c r="J67" s="13">
        <f t="shared" si="21"/>
        <v>254.11059373000001</v>
      </c>
      <c r="K67" s="13">
        <f t="shared" si="21"/>
        <v>126.86271891800001</v>
      </c>
      <c r="L67" s="13">
        <f t="shared" si="21"/>
        <v>132.51001487000002</v>
      </c>
      <c r="M67" s="13">
        <f t="shared" si="21"/>
        <v>257.80435688</v>
      </c>
      <c r="P67" s="1">
        <v>2022</v>
      </c>
    </row>
    <row r="68" spans="1:16" ht="33" x14ac:dyDescent="0.6">
      <c r="A68" s="8"/>
      <c r="B68" s="11" t="s">
        <v>2</v>
      </c>
      <c r="C68" s="27">
        <v>90</v>
      </c>
      <c r="D68" s="27">
        <v>92.210283960092084</v>
      </c>
      <c r="E68" s="27">
        <v>98.959633791094475</v>
      </c>
      <c r="F68" s="27">
        <v>101</v>
      </c>
      <c r="G68" s="27">
        <f t="shared" ref="G68:J68" si="22">G67/F67*100</f>
        <v>103.22050106562494</v>
      </c>
      <c r="H68" s="27">
        <f t="shared" si="22"/>
        <v>102.53888269546046</v>
      </c>
      <c r="I68" s="27">
        <f t="shared" si="22"/>
        <v>96.966140569175465</v>
      </c>
      <c r="J68" s="27">
        <f t="shared" si="22"/>
        <v>103.33849167248252</v>
      </c>
      <c r="K68" s="27">
        <f t="shared" ref="K68" si="23">K67/J67*100</f>
        <v>49.924214908094463</v>
      </c>
      <c r="L68" s="27">
        <f t="shared" ref="L68" si="24">L67/K67*100</f>
        <v>104.45150159177199</v>
      </c>
      <c r="M68" s="27">
        <f t="shared" ref="M68" si="25">M67/L67*100</f>
        <v>194.55462074539872</v>
      </c>
      <c r="O68" s="28" t="s">
        <v>11</v>
      </c>
      <c r="P68" s="64">
        <f>M123</f>
        <v>152.90461561999999</v>
      </c>
    </row>
    <row r="69" spans="1:16" x14ac:dyDescent="0.55000000000000004">
      <c r="A69" s="8"/>
      <c r="B69" s="9" t="s">
        <v>3</v>
      </c>
      <c r="C69" s="13">
        <f t="shared" ref="C69:M69" si="26">C87+C107</f>
        <v>89</v>
      </c>
      <c r="D69" s="13">
        <f t="shared" si="26"/>
        <v>82.4</v>
      </c>
      <c r="E69" s="13">
        <f t="shared" si="26"/>
        <v>81.300000000000011</v>
      </c>
      <c r="F69" s="13">
        <f t="shared" si="26"/>
        <v>81.739286237199991</v>
      </c>
      <c r="G69" s="13">
        <f t="shared" si="26"/>
        <v>83.974795100540007</v>
      </c>
      <c r="H69" s="13">
        <f t="shared" si="26"/>
        <v>85.421124695999993</v>
      </c>
      <c r="I69" s="13">
        <f t="shared" si="26"/>
        <v>84.34080254974802</v>
      </c>
      <c r="J69" s="13">
        <f t="shared" si="26"/>
        <v>86.790185632711996</v>
      </c>
      <c r="K69" s="13">
        <f t="shared" si="26"/>
        <v>43.338005406921994</v>
      </c>
      <c r="L69" s="13">
        <f t="shared" si="26"/>
        <v>45.312842904591989</v>
      </c>
      <c r="M69" s="13">
        <f t="shared" si="26"/>
        <v>88.946418427975999</v>
      </c>
      <c r="O69" s="28" t="s">
        <v>9</v>
      </c>
      <c r="P69" s="64">
        <f>M124</f>
        <v>104.89974126000001</v>
      </c>
    </row>
    <row r="70" spans="1:16" x14ac:dyDescent="0.55000000000000004">
      <c r="A70" s="8"/>
      <c r="B70" s="28" t="s">
        <v>55</v>
      </c>
      <c r="C70" s="29">
        <f t="shared" ref="C70:M70" si="27">C88+C108</f>
        <v>4.024</v>
      </c>
      <c r="D70" s="29">
        <f t="shared" si="27"/>
        <v>3.8540000000000001</v>
      </c>
      <c r="E70" s="29">
        <f t="shared" si="27"/>
        <v>3.7650000000000001</v>
      </c>
      <c r="F70" s="29">
        <f t="shared" si="27"/>
        <v>3.6766459999999999</v>
      </c>
      <c r="G70" s="29">
        <f t="shared" si="27"/>
        <v>3.6381749999999999</v>
      </c>
      <c r="H70" s="29">
        <f t="shared" si="27"/>
        <v>3.4985140000000001</v>
      </c>
      <c r="I70" s="29">
        <f t="shared" si="27"/>
        <v>3.3778870000000003</v>
      </c>
      <c r="J70" s="29">
        <f t="shared" si="27"/>
        <v>3.3115920000000001</v>
      </c>
      <c r="K70" s="29">
        <f t="shared" si="27"/>
        <v>1.4774189999999998</v>
      </c>
      <c r="L70" s="29">
        <f t="shared" si="27"/>
        <v>1.189557</v>
      </c>
      <c r="M70" s="29">
        <f t="shared" si="27"/>
        <v>2.509239</v>
      </c>
    </row>
    <row r="71" spans="1:16" ht="33" x14ac:dyDescent="0.6">
      <c r="A71" s="8"/>
      <c r="B71" s="11" t="s">
        <v>2</v>
      </c>
      <c r="C71" s="27">
        <v>92</v>
      </c>
      <c r="D71" s="27">
        <f t="shared" ref="D71" si="28">D70/C70*100</f>
        <v>95.77534791252485</v>
      </c>
      <c r="E71" s="27">
        <f t="shared" ref="E71" si="29">E70/D70*100</f>
        <v>97.690710949662687</v>
      </c>
      <c r="F71" s="27">
        <f t="shared" ref="F71" si="30">F70/E70*100</f>
        <v>97.653280212483395</v>
      </c>
      <c r="G71" s="27">
        <f t="shared" ref="G71" si="31">G70/F70*100</f>
        <v>98.953638723989201</v>
      </c>
      <c r="H71" s="27">
        <f t="shared" ref="H71" si="32">H70/G70*100</f>
        <v>96.161234684972555</v>
      </c>
      <c r="I71" s="27">
        <f t="shared" ref="I71:L71" si="33">I70/H70*100</f>
        <v>96.552050384820532</v>
      </c>
      <c r="J71" s="27">
        <f t="shared" si="33"/>
        <v>98.037382541215848</v>
      </c>
      <c r="K71" s="27">
        <f t="shared" si="33"/>
        <v>44.613557467224219</v>
      </c>
      <c r="L71" s="27">
        <f t="shared" si="33"/>
        <v>80.515886150103668</v>
      </c>
      <c r="M71" s="27">
        <v>210.93894617912383</v>
      </c>
    </row>
    <row r="72" spans="1:16" x14ac:dyDescent="0.55000000000000004">
      <c r="A72" s="8"/>
      <c r="C72" s="56"/>
      <c r="D72" s="57"/>
      <c r="E72" s="57"/>
      <c r="F72" s="30"/>
      <c r="G72" s="30"/>
      <c r="H72" s="30"/>
      <c r="K72" s="8"/>
      <c r="L72" s="8"/>
    </row>
    <row r="73" spans="1:16" x14ac:dyDescent="0.55000000000000004">
      <c r="A73" s="8"/>
      <c r="C73" s="56"/>
      <c r="D73" s="56"/>
      <c r="E73" s="56"/>
      <c r="F73" s="30"/>
      <c r="G73" s="30"/>
      <c r="H73" s="30"/>
      <c r="I73" s="30"/>
      <c r="J73" s="30"/>
      <c r="K73" s="8"/>
      <c r="L73" s="8"/>
    </row>
    <row r="74" spans="1:16" x14ac:dyDescent="0.55000000000000004">
      <c r="A74" s="8"/>
      <c r="C74" s="56"/>
      <c r="D74" s="57"/>
      <c r="E74" s="57"/>
      <c r="F74" s="30"/>
      <c r="G74" s="30"/>
      <c r="H74" s="30"/>
      <c r="I74" s="30"/>
      <c r="J74" s="30"/>
      <c r="K74" s="8"/>
      <c r="L74" s="8"/>
    </row>
    <row r="75" spans="1:16" ht="33" x14ac:dyDescent="0.6">
      <c r="A75" s="8"/>
      <c r="B75" s="31" t="s">
        <v>8</v>
      </c>
      <c r="C75" s="58"/>
      <c r="D75" s="59"/>
      <c r="E75" s="59"/>
      <c r="K75" s="8"/>
      <c r="L75" s="8"/>
    </row>
    <row r="76" spans="1:16" x14ac:dyDescent="0.55000000000000004">
      <c r="A76" s="8"/>
      <c r="B76" s="16"/>
      <c r="C76" s="58"/>
      <c r="D76" s="59"/>
      <c r="E76" s="59"/>
      <c r="K76" s="8"/>
      <c r="L76" s="8"/>
    </row>
    <row r="77" spans="1:16" ht="33" x14ac:dyDescent="0.6">
      <c r="A77" s="8"/>
      <c r="B77" s="26"/>
      <c r="C77" s="6">
        <v>2012</v>
      </c>
      <c r="D77" s="6">
        <v>2013</v>
      </c>
      <c r="E77" s="6">
        <v>2014</v>
      </c>
      <c r="F77" s="6">
        <v>2015</v>
      </c>
      <c r="G77" s="6">
        <v>2016</v>
      </c>
      <c r="H77" s="6">
        <v>2017</v>
      </c>
      <c r="I77" s="6">
        <v>2018</v>
      </c>
      <c r="J77" s="6">
        <v>2019</v>
      </c>
      <c r="K77" s="6">
        <v>2020</v>
      </c>
      <c r="L77" s="6">
        <v>2021</v>
      </c>
      <c r="M77" s="6">
        <v>2022</v>
      </c>
    </row>
    <row r="78" spans="1:16" x14ac:dyDescent="0.55000000000000004">
      <c r="A78" s="8"/>
      <c r="B78" s="28" t="s">
        <v>10</v>
      </c>
      <c r="C78" s="32">
        <v>271</v>
      </c>
      <c r="D78" s="32">
        <v>266</v>
      </c>
      <c r="E78" s="32">
        <v>268</v>
      </c>
      <c r="F78" s="32">
        <v>281</v>
      </c>
      <c r="G78" s="32">
        <v>277</v>
      </c>
      <c r="H78" s="32">
        <v>277</v>
      </c>
      <c r="I78" s="32">
        <v>259</v>
      </c>
      <c r="J78" s="32">
        <v>254</v>
      </c>
      <c r="K78" s="32">
        <v>254</v>
      </c>
      <c r="L78" s="32">
        <v>254</v>
      </c>
      <c r="M78" s="32">
        <v>219</v>
      </c>
    </row>
    <row r="79" spans="1:16" x14ac:dyDescent="0.55000000000000004">
      <c r="A79" s="8"/>
      <c r="B79" s="28" t="s">
        <v>12</v>
      </c>
      <c r="C79" s="33">
        <f t="shared" ref="C79:M79" si="34">C98+C118</f>
        <v>8824</v>
      </c>
      <c r="D79" s="33">
        <f t="shared" si="34"/>
        <v>8265</v>
      </c>
      <c r="E79" s="33">
        <f t="shared" si="34"/>
        <v>8213</v>
      </c>
      <c r="F79" s="33">
        <f t="shared" si="34"/>
        <v>8084</v>
      </c>
      <c r="G79" s="33">
        <f t="shared" si="34"/>
        <v>8028</v>
      </c>
      <c r="H79" s="33">
        <f t="shared" si="34"/>
        <v>8028</v>
      </c>
      <c r="I79" s="33">
        <f t="shared" si="34"/>
        <v>7957</v>
      </c>
      <c r="J79" s="33">
        <f t="shared" si="34"/>
        <v>7721</v>
      </c>
      <c r="K79" s="33">
        <f t="shared" si="34"/>
        <v>7180</v>
      </c>
      <c r="L79" s="33">
        <f t="shared" si="34"/>
        <v>7275</v>
      </c>
      <c r="M79" s="33">
        <f t="shared" si="34"/>
        <v>7388</v>
      </c>
    </row>
    <row r="80" spans="1:16" x14ac:dyDescent="0.55000000000000004">
      <c r="A80" s="8"/>
    </row>
    <row r="81" spans="1:16" x14ac:dyDescent="0.55000000000000004">
      <c r="A81" s="8"/>
    </row>
    <row r="82" spans="1:16" ht="33.6" x14ac:dyDescent="0.65">
      <c r="A82" s="8"/>
      <c r="B82" s="4" t="s">
        <v>13</v>
      </c>
    </row>
    <row r="83" spans="1:16" x14ac:dyDescent="0.55000000000000004">
      <c r="A83" s="8"/>
      <c r="B83" s="8"/>
    </row>
    <row r="84" spans="1:16" ht="33" x14ac:dyDescent="0.6">
      <c r="A84" s="8"/>
      <c r="B84" s="26"/>
      <c r="C84" s="6">
        <v>2012</v>
      </c>
      <c r="D84" s="6">
        <v>2013</v>
      </c>
      <c r="E84" s="6">
        <v>2014</v>
      </c>
      <c r="F84" s="6">
        <v>2015</v>
      </c>
      <c r="G84" s="6">
        <v>2016</v>
      </c>
      <c r="H84" s="6">
        <v>2017</v>
      </c>
      <c r="I84" s="6">
        <v>2018</v>
      </c>
      <c r="J84" s="6">
        <v>2019</v>
      </c>
      <c r="K84" s="6">
        <v>2020</v>
      </c>
      <c r="L84" s="6">
        <v>2021</v>
      </c>
      <c r="M84" s="6">
        <v>2022</v>
      </c>
    </row>
    <row r="85" spans="1:16" x14ac:dyDescent="0.55000000000000004">
      <c r="A85" s="8"/>
      <c r="B85" s="9" t="s">
        <v>6</v>
      </c>
      <c r="C85" s="13">
        <v>145.4</v>
      </c>
      <c r="D85" s="13">
        <v>135.5</v>
      </c>
      <c r="E85" s="13">
        <v>135.9</v>
      </c>
      <c r="F85" s="13">
        <v>139.75944124</v>
      </c>
      <c r="G85" s="13">
        <v>152.45049085000002</v>
      </c>
      <c r="H85" s="13">
        <v>160.12377229000001</v>
      </c>
      <c r="I85" s="13">
        <v>152.20127941999999</v>
      </c>
      <c r="J85" s="13">
        <v>158.82686137000002</v>
      </c>
      <c r="K85" s="13">
        <v>75.487311290000008</v>
      </c>
      <c r="L85" s="13">
        <v>79.109037540000003</v>
      </c>
      <c r="M85" s="13">
        <v>152.90461561999999</v>
      </c>
    </row>
    <row r="86" spans="1:16" ht="33" x14ac:dyDescent="0.6">
      <c r="A86" s="8"/>
      <c r="B86" s="11" t="s">
        <v>2</v>
      </c>
      <c r="C86" s="27">
        <v>90</v>
      </c>
      <c r="D86" s="27">
        <f>D85/C85*100</f>
        <v>93.191196698762042</v>
      </c>
      <c r="E86" s="27">
        <f>E85/D85*100</f>
        <v>100.29520295202951</v>
      </c>
      <c r="F86" s="27">
        <f>F85/E85*100</f>
        <v>102.83991261221486</v>
      </c>
      <c r="G86" s="27">
        <f>G85/F85*100</f>
        <v>109.08063848667405</v>
      </c>
      <c r="H86" s="27">
        <f t="shared" ref="H86:J86" si="35">H85/G85*100</f>
        <v>105.03329402038457</v>
      </c>
      <c r="I86" s="27">
        <f t="shared" si="35"/>
        <v>95.052269405912071</v>
      </c>
      <c r="J86" s="27">
        <f t="shared" si="35"/>
        <v>104.35317099517718</v>
      </c>
      <c r="K86" s="27">
        <f t="shared" ref="K86" si="36">K85/J85*100</f>
        <v>47.528050758458427</v>
      </c>
      <c r="L86" s="27">
        <f t="shared" ref="L86" si="37">L85/K85*100</f>
        <v>104.79779473941836</v>
      </c>
      <c r="M86" s="27">
        <f t="shared" ref="M86" si="38">M85/L85*100</f>
        <v>193.28337238673475</v>
      </c>
    </row>
    <row r="87" spans="1:16" x14ac:dyDescent="0.55000000000000004">
      <c r="A87" s="8"/>
      <c r="B87" s="9" t="s">
        <v>3</v>
      </c>
      <c r="C87" s="13">
        <v>45.2</v>
      </c>
      <c r="D87" s="13">
        <v>42.6</v>
      </c>
      <c r="E87" s="13">
        <v>42.6</v>
      </c>
      <c r="F87" s="13">
        <v>43.8</v>
      </c>
      <c r="G87" s="13">
        <v>47.95135417054</v>
      </c>
      <c r="H87" s="13">
        <v>49.902078255799999</v>
      </c>
      <c r="I87" s="13">
        <v>48.734057244548005</v>
      </c>
      <c r="J87" s="13">
        <v>50.582365661912</v>
      </c>
      <c r="K87" s="13">
        <v>23.815251550882</v>
      </c>
      <c r="L87" s="13">
        <v>25.020472505191997</v>
      </c>
      <c r="M87" s="13">
        <v>49.084443901176009</v>
      </c>
    </row>
    <row r="88" spans="1:16" x14ac:dyDescent="0.55000000000000004">
      <c r="A88" s="8"/>
      <c r="B88" s="28" t="s">
        <v>55</v>
      </c>
      <c r="C88" s="29">
        <v>1.714</v>
      </c>
      <c r="D88" s="29">
        <v>1.6619999999999999</v>
      </c>
      <c r="E88" s="29">
        <v>1.6739999999999999</v>
      </c>
      <c r="F88" s="29">
        <v>1.69</v>
      </c>
      <c r="G88" s="29">
        <v>1.7727889999999999</v>
      </c>
      <c r="H88" s="29">
        <v>1.7350840000000001</v>
      </c>
      <c r="I88" s="29">
        <v>1.6962930000000001</v>
      </c>
      <c r="J88" s="29">
        <v>1.65333</v>
      </c>
      <c r="K88" s="29">
        <v>0.65827599999999997</v>
      </c>
      <c r="L88" s="29">
        <v>0.54679100000000003</v>
      </c>
      <c r="M88" s="29">
        <v>1.119251</v>
      </c>
    </row>
    <row r="89" spans="1:16" ht="33" x14ac:dyDescent="0.6">
      <c r="A89" s="8"/>
      <c r="B89" s="11" t="s">
        <v>2</v>
      </c>
      <c r="C89" s="34">
        <v>92</v>
      </c>
      <c r="D89" s="34">
        <f t="shared" ref="D89" si="39">D88/C88*100</f>
        <v>96.96616102683781</v>
      </c>
      <c r="E89" s="34">
        <f t="shared" ref="E89" si="40">E88/D88*100</f>
        <v>100.72202166064983</v>
      </c>
      <c r="F89" s="34">
        <f t="shared" ref="F89" si="41">F88/E88*100</f>
        <v>100.9557945041816</v>
      </c>
      <c r="G89" s="34">
        <f t="shared" ref="G89" si="42">G88/F88*100</f>
        <v>104.8987573964497</v>
      </c>
      <c r="H89" s="34">
        <f t="shared" ref="H89" si="43">H88/G88*100</f>
        <v>97.873125340917625</v>
      </c>
      <c r="I89" s="34">
        <f t="shared" ref="I89" si="44">I88/H88*100</f>
        <v>97.764315733416936</v>
      </c>
      <c r="J89" s="34">
        <f t="shared" ref="J89" si="45">J88/I88*100</f>
        <v>97.467241803155474</v>
      </c>
      <c r="K89" s="34">
        <f t="shared" ref="K89" si="46">K88/J88*100</f>
        <v>39.815160917663142</v>
      </c>
      <c r="L89" s="34">
        <f t="shared" ref="L89" si="47">L88/K88*100</f>
        <v>83.064094695841874</v>
      </c>
      <c r="M89" s="34">
        <f t="shared" ref="M89" si="48">M88/L88*100</f>
        <v>204.69448107229269</v>
      </c>
    </row>
    <row r="90" spans="1:16" ht="33" x14ac:dyDescent="0.6">
      <c r="A90" s="8"/>
      <c r="B90" s="35"/>
    </row>
    <row r="91" spans="1:16" x14ac:dyDescent="0.55000000000000004">
      <c r="A91" s="8"/>
      <c r="B91" s="16"/>
    </row>
    <row r="92" spans="1:16" x14ac:dyDescent="0.55000000000000004">
      <c r="A92" s="8"/>
    </row>
    <row r="93" spans="1:16" ht="33" x14ac:dyDescent="0.6">
      <c r="A93" s="8"/>
      <c r="B93" s="31" t="s">
        <v>14</v>
      </c>
    </row>
    <row r="94" spans="1:16" ht="33" x14ac:dyDescent="0.6">
      <c r="A94" s="8"/>
      <c r="B94" s="36"/>
    </row>
    <row r="95" spans="1:16" ht="33" x14ac:dyDescent="0.6">
      <c r="A95" s="8"/>
      <c r="B95" s="26"/>
      <c r="C95" s="6">
        <v>2012</v>
      </c>
      <c r="D95" s="6">
        <v>2013</v>
      </c>
      <c r="E95" s="6">
        <v>2014</v>
      </c>
      <c r="F95" s="6">
        <v>2015</v>
      </c>
      <c r="G95" s="6">
        <v>2016</v>
      </c>
      <c r="H95" s="6">
        <v>2017</v>
      </c>
      <c r="I95" s="6">
        <v>2018</v>
      </c>
      <c r="J95" s="6">
        <v>2019</v>
      </c>
      <c r="K95" s="6">
        <v>2020</v>
      </c>
      <c r="L95" s="6">
        <v>2021</v>
      </c>
      <c r="M95" s="6">
        <v>2022</v>
      </c>
      <c r="O95" s="61" t="s">
        <v>40</v>
      </c>
    </row>
    <row r="96" spans="1:16" x14ac:dyDescent="0.55000000000000004">
      <c r="A96" s="8"/>
      <c r="B96" s="28" t="s">
        <v>11</v>
      </c>
      <c r="C96" s="32">
        <v>9</v>
      </c>
      <c r="D96" s="32">
        <v>9</v>
      </c>
      <c r="E96" s="32">
        <v>9</v>
      </c>
      <c r="F96" s="32">
        <v>10</v>
      </c>
      <c r="G96" s="32">
        <v>10</v>
      </c>
      <c r="H96" s="32">
        <v>10</v>
      </c>
      <c r="I96" s="32">
        <v>10</v>
      </c>
      <c r="J96" s="32">
        <v>10</v>
      </c>
      <c r="K96" s="32">
        <v>10</v>
      </c>
      <c r="L96" s="32">
        <v>10</v>
      </c>
      <c r="M96" s="32">
        <v>11</v>
      </c>
      <c r="P96" s="1">
        <v>2022</v>
      </c>
    </row>
    <row r="97" spans="1:16" x14ac:dyDescent="0.55000000000000004">
      <c r="A97" s="8"/>
      <c r="B97" s="28" t="s">
        <v>10</v>
      </c>
      <c r="C97" s="32">
        <v>271</v>
      </c>
      <c r="D97" s="32">
        <v>266</v>
      </c>
      <c r="E97" s="32">
        <v>268</v>
      </c>
      <c r="F97" s="32">
        <v>281</v>
      </c>
      <c r="G97" s="32">
        <v>277</v>
      </c>
      <c r="H97" s="32">
        <v>277</v>
      </c>
      <c r="I97" s="32">
        <v>259</v>
      </c>
      <c r="J97" s="32">
        <v>254</v>
      </c>
      <c r="K97" s="32">
        <v>254</v>
      </c>
      <c r="L97" s="32">
        <v>254</v>
      </c>
      <c r="M97" s="32">
        <v>219</v>
      </c>
      <c r="O97" s="28" t="s">
        <v>11</v>
      </c>
      <c r="P97" s="60">
        <f>Z123</f>
        <v>1.119251</v>
      </c>
    </row>
    <row r="98" spans="1:16" x14ac:dyDescent="0.55000000000000004">
      <c r="A98" s="8"/>
      <c r="B98" s="28" t="s">
        <v>12</v>
      </c>
      <c r="C98" s="32">
        <v>3957</v>
      </c>
      <c r="D98" s="32">
        <v>3582</v>
      </c>
      <c r="E98" s="32">
        <v>3582</v>
      </c>
      <c r="F98" s="32">
        <v>3838</v>
      </c>
      <c r="G98" s="32">
        <v>3782</v>
      </c>
      <c r="H98" s="32">
        <v>3782</v>
      </c>
      <c r="I98" s="32">
        <v>3727</v>
      </c>
      <c r="J98" s="32">
        <v>3681</v>
      </c>
      <c r="K98" s="32">
        <v>3705</v>
      </c>
      <c r="L98" s="32">
        <v>3705</v>
      </c>
      <c r="M98" s="32">
        <v>3379</v>
      </c>
      <c r="O98" s="28" t="s">
        <v>9</v>
      </c>
      <c r="P98" s="60">
        <f>Z124</f>
        <v>1.389988</v>
      </c>
    </row>
    <row r="99" spans="1:16" x14ac:dyDescent="0.55000000000000004">
      <c r="A99" s="8"/>
    </row>
    <row r="100" spans="1:16" ht="24" customHeight="1" x14ac:dyDescent="0.55000000000000004">
      <c r="A100" s="8"/>
    </row>
    <row r="101" spans="1:16" s="3" customFormat="1" x14ac:dyDescent="0.55000000000000004">
      <c r="A101" s="38"/>
    </row>
    <row r="102" spans="1:16" ht="33.6" x14ac:dyDescent="0.65">
      <c r="A102" s="8"/>
      <c r="B102" s="4" t="s">
        <v>15</v>
      </c>
    </row>
    <row r="103" spans="1:16" x14ac:dyDescent="0.55000000000000004">
      <c r="A103" s="8"/>
      <c r="B103" s="8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</row>
    <row r="104" spans="1:16" ht="33" x14ac:dyDescent="0.6">
      <c r="A104" s="8"/>
      <c r="B104" s="26"/>
      <c r="C104" s="6">
        <v>2012</v>
      </c>
      <c r="D104" s="6">
        <v>2013</v>
      </c>
      <c r="E104" s="6">
        <v>2014</v>
      </c>
      <c r="F104" s="6">
        <v>2015</v>
      </c>
      <c r="G104" s="6">
        <v>2016</v>
      </c>
      <c r="H104" s="6">
        <v>2017</v>
      </c>
      <c r="I104" s="6">
        <v>2018</v>
      </c>
      <c r="J104" s="6">
        <v>2019</v>
      </c>
      <c r="K104" s="6">
        <v>2020</v>
      </c>
      <c r="L104" s="6">
        <v>2021</v>
      </c>
      <c r="M104" s="6">
        <v>2022</v>
      </c>
    </row>
    <row r="105" spans="1:16" x14ac:dyDescent="0.55000000000000004">
      <c r="A105" s="8"/>
      <c r="B105" s="28" t="s">
        <v>6</v>
      </c>
      <c r="C105" s="13">
        <v>115.2</v>
      </c>
      <c r="D105" s="13">
        <v>104.8</v>
      </c>
      <c r="E105" s="13">
        <v>101.9</v>
      </c>
      <c r="F105" s="13">
        <v>99.840109040000002</v>
      </c>
      <c r="G105" s="13">
        <v>94.865365499999996</v>
      </c>
      <c r="H105" s="13">
        <v>93.471143539999986</v>
      </c>
      <c r="I105" s="13">
        <v>93.699923139999996</v>
      </c>
      <c r="J105" s="13">
        <v>95.283732359999988</v>
      </c>
      <c r="K105" s="13">
        <v>51.375407627999998</v>
      </c>
      <c r="L105" s="13">
        <v>53.400977330000003</v>
      </c>
      <c r="M105" s="13">
        <v>104.89974126000001</v>
      </c>
    </row>
    <row r="106" spans="1:16" ht="33" x14ac:dyDescent="0.6">
      <c r="A106" s="8"/>
      <c r="B106" s="11" t="s">
        <v>2</v>
      </c>
      <c r="C106" s="27">
        <v>91</v>
      </c>
      <c r="D106" s="27">
        <f t="shared" ref="D106:E106" si="49">D105/C105*100</f>
        <v>90.972222222222214</v>
      </c>
      <c r="E106" s="27">
        <f t="shared" si="49"/>
        <v>97.232824427480921</v>
      </c>
      <c r="F106" s="27">
        <f>F105/E105*100</f>
        <v>97.978517212953875</v>
      </c>
      <c r="G106" s="27">
        <f>G105/F105*100</f>
        <v>95.017289556437774</v>
      </c>
      <c r="H106" s="27">
        <f t="shared" ref="H106:J106" si="50">H105/G105*100</f>
        <v>98.530315091654813</v>
      </c>
      <c r="I106" s="27">
        <f t="shared" si="50"/>
        <v>100.24475960316256</v>
      </c>
      <c r="J106" s="27">
        <f t="shared" si="50"/>
        <v>101.6902993801111</v>
      </c>
      <c r="K106" s="27">
        <f t="shared" ref="K106" si="51">K105/J105*100</f>
        <v>53.918340891490246</v>
      </c>
      <c r="L106" s="27">
        <f t="shared" ref="L106" si="52">L105/K105*100</f>
        <v>103.94268346572895</v>
      </c>
      <c r="M106" s="27">
        <f t="shared" ref="M106" si="53">M105/L105*100</f>
        <v>196.43786781607955</v>
      </c>
    </row>
    <row r="107" spans="1:16" x14ac:dyDescent="0.55000000000000004">
      <c r="A107" s="8"/>
      <c r="B107" s="9" t="s">
        <v>3</v>
      </c>
      <c r="C107" s="13">
        <v>43.8</v>
      </c>
      <c r="D107" s="13">
        <v>39.799999999999997</v>
      </c>
      <c r="E107" s="13">
        <v>38.700000000000003</v>
      </c>
      <c r="F107" s="13">
        <v>37.939286237199994</v>
      </c>
      <c r="G107" s="13">
        <v>36.02344093</v>
      </c>
      <c r="H107" s="13">
        <v>35.5190464402</v>
      </c>
      <c r="I107" s="13">
        <v>35.606745305200008</v>
      </c>
      <c r="J107" s="13">
        <v>36.207819970800003</v>
      </c>
      <c r="K107" s="13">
        <v>19.522753856039998</v>
      </c>
      <c r="L107" s="13">
        <v>20.292370399399996</v>
      </c>
      <c r="M107" s="13">
        <v>39.861974526799997</v>
      </c>
    </row>
    <row r="108" spans="1:16" x14ac:dyDescent="0.55000000000000004">
      <c r="A108" s="8"/>
      <c r="B108" s="28" t="s">
        <v>55</v>
      </c>
      <c r="C108" s="29">
        <v>2.31</v>
      </c>
      <c r="D108" s="29">
        <v>2.1920000000000002</v>
      </c>
      <c r="E108" s="29">
        <v>2.0910000000000002</v>
      </c>
      <c r="F108" s="29">
        <v>1.9866459999999999</v>
      </c>
      <c r="G108" s="29">
        <v>1.865386</v>
      </c>
      <c r="H108" s="29">
        <v>1.7634300000000001</v>
      </c>
      <c r="I108" s="29">
        <v>1.681594</v>
      </c>
      <c r="J108" s="29">
        <v>1.6582619999999999</v>
      </c>
      <c r="K108" s="29">
        <v>0.81914299999999995</v>
      </c>
      <c r="L108" s="29">
        <v>0.64276599999999995</v>
      </c>
      <c r="M108" s="29">
        <v>1.389988</v>
      </c>
    </row>
    <row r="109" spans="1:16" s="3" customFormat="1" ht="33" x14ac:dyDescent="0.6">
      <c r="A109" s="38"/>
      <c r="B109" s="11" t="s">
        <v>2</v>
      </c>
      <c r="C109" s="27">
        <v>92</v>
      </c>
      <c r="D109" s="27">
        <f t="shared" ref="D109" si="54">D108/C108*100</f>
        <v>94.891774891774901</v>
      </c>
      <c r="E109" s="27">
        <f t="shared" ref="E109" si="55">E108/D108*100</f>
        <v>95.392335766423358</v>
      </c>
      <c r="F109" s="27">
        <f t="shared" ref="F109" si="56">F108/E108*100</f>
        <v>95.009373505499752</v>
      </c>
      <c r="G109" s="27">
        <f t="shared" ref="G109" si="57">G108/F108*100</f>
        <v>93.896245229396683</v>
      </c>
      <c r="H109" s="27">
        <f t="shared" ref="H109" si="58">H108/G108*100</f>
        <v>94.534321582771611</v>
      </c>
      <c r="I109" s="27">
        <f t="shared" ref="I109" si="59">I108/H108*100</f>
        <v>95.359271419903251</v>
      </c>
      <c r="J109" s="27">
        <f t="shared" ref="J109" si="60">J108/I108*100</f>
        <v>98.612506942817348</v>
      </c>
      <c r="K109" s="27">
        <f t="shared" ref="K109" si="61">K108/J108*100</f>
        <v>49.397682633986669</v>
      </c>
      <c r="L109" s="27">
        <f t="shared" ref="L109" si="62">L108/K108*100</f>
        <v>78.468106301341763</v>
      </c>
      <c r="M109" s="27">
        <f t="shared" ref="M109" si="63">M108/L108*100</f>
        <v>216.25101514392489</v>
      </c>
    </row>
    <row r="110" spans="1:16" s="3" customFormat="1" x14ac:dyDescent="0.55000000000000004">
      <c r="A110" s="38"/>
      <c r="C110" s="38"/>
      <c r="D110" s="38"/>
      <c r="E110" s="38"/>
      <c r="F110" s="38"/>
      <c r="G110" s="38"/>
      <c r="H110" s="1"/>
      <c r="I110" s="38"/>
      <c r="J110" s="38"/>
    </row>
    <row r="111" spans="1:16" s="3" customFormat="1" x14ac:dyDescent="0.55000000000000004">
      <c r="A111" s="38"/>
      <c r="C111" s="38"/>
      <c r="D111" s="38"/>
      <c r="E111" s="38"/>
      <c r="F111" s="38"/>
      <c r="G111" s="38"/>
      <c r="H111" s="1"/>
      <c r="I111" s="38"/>
      <c r="J111" s="38"/>
    </row>
    <row r="112" spans="1:16" s="3" customFormat="1" x14ac:dyDescent="0.55000000000000004">
      <c r="A112" s="38"/>
      <c r="H112" s="1"/>
    </row>
    <row r="113" spans="1:26" s="3" customFormat="1" ht="33" x14ac:dyDescent="0.6">
      <c r="A113" s="38"/>
      <c r="B113" s="31" t="s">
        <v>16</v>
      </c>
      <c r="H113" s="1"/>
    </row>
    <row r="114" spans="1:26" s="3" customFormat="1" ht="33" x14ac:dyDescent="0.6">
      <c r="A114" s="38"/>
      <c r="B114" s="36"/>
      <c r="H114" s="1"/>
    </row>
    <row r="115" spans="1:26" s="3" customFormat="1" ht="33" x14ac:dyDescent="0.6">
      <c r="A115" s="38"/>
      <c r="B115" s="26"/>
      <c r="C115" s="6">
        <v>2012</v>
      </c>
      <c r="D115" s="6">
        <v>2013</v>
      </c>
      <c r="E115" s="6">
        <v>2014</v>
      </c>
      <c r="F115" s="6">
        <v>2015</v>
      </c>
      <c r="G115" s="6">
        <v>2016</v>
      </c>
      <c r="H115" s="6">
        <v>2017</v>
      </c>
      <c r="I115" s="6">
        <v>2018</v>
      </c>
      <c r="J115" s="6">
        <v>2019</v>
      </c>
      <c r="K115" s="6">
        <v>2020</v>
      </c>
      <c r="L115" s="6">
        <v>2021</v>
      </c>
      <c r="M115" s="6">
        <v>2022</v>
      </c>
    </row>
    <row r="116" spans="1:26" s="3" customFormat="1" x14ac:dyDescent="0.55000000000000004">
      <c r="A116" s="38"/>
      <c r="B116" s="28" t="s">
        <v>9</v>
      </c>
      <c r="C116" s="32">
        <v>31</v>
      </c>
      <c r="D116" s="32">
        <v>29</v>
      </c>
      <c r="E116" s="32">
        <v>28</v>
      </c>
      <c r="F116" s="32">
        <v>26</v>
      </c>
      <c r="G116" s="32">
        <v>26</v>
      </c>
      <c r="H116" s="32">
        <v>26</v>
      </c>
      <c r="I116" s="32">
        <v>26</v>
      </c>
      <c r="J116" s="32">
        <v>25</v>
      </c>
      <c r="K116" s="32">
        <v>22</v>
      </c>
      <c r="L116" s="32">
        <v>25</v>
      </c>
      <c r="M116" s="32">
        <v>25</v>
      </c>
    </row>
    <row r="117" spans="1:26" s="3" customFormat="1" x14ac:dyDescent="0.55000000000000004">
      <c r="A117" s="38"/>
      <c r="B117" s="28" t="s">
        <v>10</v>
      </c>
      <c r="C117" s="33" t="s">
        <v>17</v>
      </c>
      <c r="D117" s="33" t="s">
        <v>17</v>
      </c>
      <c r="E117" s="33" t="s">
        <v>17</v>
      </c>
      <c r="F117" s="33" t="s">
        <v>17</v>
      </c>
      <c r="G117" s="33" t="s">
        <v>17</v>
      </c>
      <c r="H117" s="33" t="s">
        <v>17</v>
      </c>
      <c r="I117" s="33" t="s">
        <v>17</v>
      </c>
      <c r="J117" s="33" t="s">
        <v>17</v>
      </c>
      <c r="K117" s="33" t="s">
        <v>17</v>
      </c>
      <c r="L117" s="33" t="s">
        <v>17</v>
      </c>
      <c r="M117" s="33" t="s">
        <v>17</v>
      </c>
    </row>
    <row r="118" spans="1:26" x14ac:dyDescent="0.55000000000000004">
      <c r="A118" s="8"/>
      <c r="B118" s="28" t="s">
        <v>12</v>
      </c>
      <c r="C118" s="32">
        <v>4867</v>
      </c>
      <c r="D118" s="32">
        <v>4683</v>
      </c>
      <c r="E118" s="32">
        <v>4631</v>
      </c>
      <c r="F118" s="32">
        <v>4246</v>
      </c>
      <c r="G118" s="32">
        <v>4246</v>
      </c>
      <c r="H118" s="32">
        <v>4246</v>
      </c>
      <c r="I118" s="32">
        <v>4230</v>
      </c>
      <c r="J118" s="32">
        <v>4040</v>
      </c>
      <c r="K118" s="32">
        <v>3475</v>
      </c>
      <c r="L118" s="32">
        <v>3570</v>
      </c>
      <c r="M118" s="32">
        <v>4009</v>
      </c>
    </row>
    <row r="119" spans="1:26" x14ac:dyDescent="0.55000000000000004">
      <c r="A119" s="8"/>
      <c r="C119" s="8"/>
      <c r="D119" s="8"/>
      <c r="E119" s="8"/>
      <c r="G119" s="50"/>
      <c r="I119" s="8"/>
      <c r="J119" s="8"/>
      <c r="M119" s="37"/>
    </row>
    <row r="120" spans="1:26" x14ac:dyDescent="0.55000000000000004">
      <c r="A120" s="8"/>
      <c r="C120" s="8"/>
      <c r="D120" s="8"/>
      <c r="E120" s="8"/>
      <c r="G120" s="50"/>
      <c r="I120" s="8"/>
      <c r="J120" s="8"/>
      <c r="M120" s="37"/>
    </row>
    <row r="121" spans="1:26" x14ac:dyDescent="0.55000000000000004">
      <c r="A121" s="8"/>
      <c r="C121" s="8"/>
      <c r="D121" s="8"/>
      <c r="E121" s="8"/>
      <c r="G121" s="48"/>
      <c r="P121" s="8"/>
      <c r="Q121" s="8"/>
      <c r="R121" s="8"/>
      <c r="T121" s="48"/>
      <c r="V121" s="8"/>
      <c r="W121" s="37"/>
      <c r="X121" s="37"/>
      <c r="Y121" s="37"/>
      <c r="Z121" s="37"/>
    </row>
    <row r="122" spans="1:26" ht="33" x14ac:dyDescent="0.6">
      <c r="A122" s="8"/>
      <c r="B122" s="69" t="s">
        <v>6</v>
      </c>
      <c r="C122" s="6">
        <v>2012</v>
      </c>
      <c r="D122" s="6">
        <v>2013</v>
      </c>
      <c r="E122" s="6">
        <v>2014</v>
      </c>
      <c r="F122" s="6">
        <v>2015</v>
      </c>
      <c r="G122" s="6">
        <v>2016</v>
      </c>
      <c r="H122" s="6">
        <v>2017</v>
      </c>
      <c r="I122" s="6">
        <v>2018</v>
      </c>
      <c r="J122" s="6">
        <v>2019</v>
      </c>
      <c r="K122" s="6">
        <v>2020</v>
      </c>
      <c r="L122" s="6">
        <v>2021</v>
      </c>
      <c r="M122" s="6">
        <v>2022</v>
      </c>
      <c r="O122" s="70" t="s">
        <v>55</v>
      </c>
      <c r="P122" s="6">
        <v>2012</v>
      </c>
      <c r="Q122" s="6">
        <v>2013</v>
      </c>
      <c r="R122" s="6">
        <v>2014</v>
      </c>
      <c r="S122" s="6">
        <v>2015</v>
      </c>
      <c r="T122" s="6">
        <v>2016</v>
      </c>
      <c r="U122" s="6">
        <v>2017</v>
      </c>
      <c r="V122" s="6">
        <v>2018</v>
      </c>
      <c r="W122" s="6">
        <v>2019</v>
      </c>
      <c r="X122" s="6">
        <v>2020</v>
      </c>
      <c r="Y122" s="6">
        <v>2021</v>
      </c>
      <c r="Z122" s="6">
        <v>2022</v>
      </c>
    </row>
    <row r="123" spans="1:26" x14ac:dyDescent="0.55000000000000004">
      <c r="A123" s="8"/>
      <c r="B123" s="28" t="s">
        <v>11</v>
      </c>
      <c r="C123" s="13">
        <v>145.4</v>
      </c>
      <c r="D123" s="13">
        <v>135.5</v>
      </c>
      <c r="E123" s="13">
        <v>135.9</v>
      </c>
      <c r="F123" s="13">
        <v>139.75944124</v>
      </c>
      <c r="G123" s="13">
        <v>152.45049085000002</v>
      </c>
      <c r="H123" s="13">
        <v>160.12377229000001</v>
      </c>
      <c r="I123" s="13">
        <v>152.20127941999999</v>
      </c>
      <c r="J123" s="13">
        <v>158.82686137000002</v>
      </c>
      <c r="K123" s="13">
        <v>75.487311290000008</v>
      </c>
      <c r="L123" s="13">
        <v>79.109037540000003</v>
      </c>
      <c r="M123" s="13">
        <v>152.90461561999999</v>
      </c>
      <c r="O123" s="28" t="s">
        <v>11</v>
      </c>
      <c r="P123" s="29">
        <v>1.714</v>
      </c>
      <c r="Q123" s="29">
        <v>1.6619999999999999</v>
      </c>
      <c r="R123" s="29">
        <v>1.6739999999999999</v>
      </c>
      <c r="S123" s="29">
        <v>1.69</v>
      </c>
      <c r="T123" s="29">
        <v>1.7727889999999999</v>
      </c>
      <c r="U123" s="29">
        <v>1.7350840000000001</v>
      </c>
      <c r="V123" s="29">
        <v>1.6962930000000001</v>
      </c>
      <c r="W123" s="29">
        <v>1.65333</v>
      </c>
      <c r="X123" s="29">
        <v>0.65827599999999997</v>
      </c>
      <c r="Y123" s="29">
        <v>0.54679100000000003</v>
      </c>
      <c r="Z123" s="29">
        <v>1.119251</v>
      </c>
    </row>
    <row r="124" spans="1:26" x14ac:dyDescent="0.55000000000000004">
      <c r="A124" s="8"/>
      <c r="B124" s="28" t="s">
        <v>9</v>
      </c>
      <c r="C124" s="13">
        <v>115.2</v>
      </c>
      <c r="D124" s="13">
        <v>104.8</v>
      </c>
      <c r="E124" s="13">
        <v>101.9</v>
      </c>
      <c r="F124" s="13">
        <v>99.840109040000002</v>
      </c>
      <c r="G124" s="13">
        <v>94.865365499999996</v>
      </c>
      <c r="H124" s="13">
        <v>93.471143539999986</v>
      </c>
      <c r="I124" s="13">
        <v>93.699923139999996</v>
      </c>
      <c r="J124" s="13">
        <v>95.283732359999988</v>
      </c>
      <c r="K124" s="13">
        <v>51.375407627999998</v>
      </c>
      <c r="L124" s="13">
        <v>53.400977330000003</v>
      </c>
      <c r="M124" s="13">
        <v>104.89974126000001</v>
      </c>
      <c r="O124" s="28" t="s">
        <v>9</v>
      </c>
      <c r="P124" s="29">
        <v>2.31</v>
      </c>
      <c r="Q124" s="29">
        <v>2.1920000000000002</v>
      </c>
      <c r="R124" s="29">
        <v>2.0910000000000002</v>
      </c>
      <c r="S124" s="29">
        <v>1.9866459999999999</v>
      </c>
      <c r="T124" s="29">
        <v>1.865386</v>
      </c>
      <c r="U124" s="29">
        <v>1.7634300000000001</v>
      </c>
      <c r="V124" s="29">
        <v>1.681594</v>
      </c>
      <c r="W124" s="29">
        <v>1.6582619999999999</v>
      </c>
      <c r="X124" s="29">
        <v>0.81914299999999995</v>
      </c>
      <c r="Y124" s="29">
        <v>0.64276599999999995</v>
      </c>
      <c r="Z124" s="29">
        <v>1.389988</v>
      </c>
    </row>
    <row r="125" spans="1:26" x14ac:dyDescent="0.55000000000000004">
      <c r="A125" s="8"/>
      <c r="C125" s="8"/>
      <c r="D125" s="8"/>
      <c r="E125" s="8"/>
      <c r="G125" s="48"/>
      <c r="I125" s="39"/>
      <c r="J125" s="37"/>
      <c r="K125" s="37"/>
      <c r="L125" s="37"/>
      <c r="M125" s="37"/>
    </row>
    <row r="126" spans="1:26" x14ac:dyDescent="0.55000000000000004">
      <c r="A126" s="8"/>
    </row>
    <row r="127" spans="1:26" x14ac:dyDescent="0.55000000000000004">
      <c r="A127" s="8"/>
    </row>
    <row r="128" spans="1:26" x14ac:dyDescent="0.55000000000000004">
      <c r="A128" s="8"/>
    </row>
    <row r="129" spans="1:13" x14ac:dyDescent="0.55000000000000004">
      <c r="A129" s="8"/>
    </row>
    <row r="130" spans="1:13" x14ac:dyDescent="0.55000000000000004">
      <c r="A130" s="8"/>
      <c r="C130" s="8"/>
      <c r="D130" s="8"/>
      <c r="E130" s="8"/>
      <c r="F130" s="8"/>
      <c r="G130" s="8"/>
      <c r="H130" s="37"/>
      <c r="I130" s="37"/>
      <c r="J130" s="37"/>
      <c r="K130" s="37"/>
      <c r="L130" s="37"/>
      <c r="M130" s="37"/>
    </row>
    <row r="131" spans="1:13" ht="33" x14ac:dyDescent="0.6">
      <c r="B131" s="41"/>
      <c r="C131" s="37"/>
      <c r="D131" s="37"/>
      <c r="E131" s="37"/>
      <c r="F131" s="37"/>
      <c r="G131" s="37"/>
      <c r="H131" s="37"/>
      <c r="I131" s="37"/>
      <c r="J131" s="37"/>
      <c r="K131" s="40"/>
      <c r="L131" s="40"/>
      <c r="M131" s="37"/>
    </row>
    <row r="132" spans="1:13" x14ac:dyDescent="0.55000000000000004">
      <c r="B132" s="37"/>
      <c r="C132" s="37"/>
      <c r="D132" s="37"/>
      <c r="E132" s="37"/>
      <c r="F132" s="37"/>
      <c r="G132" s="37"/>
      <c r="M132" s="37"/>
    </row>
    <row r="133" spans="1:13" x14ac:dyDescent="0.55000000000000004">
      <c r="C133" s="37"/>
      <c r="D133" s="37"/>
      <c r="E133" s="37"/>
      <c r="F133" s="37"/>
      <c r="G133" s="37"/>
      <c r="M133" s="37"/>
    </row>
    <row r="134" spans="1:13" x14ac:dyDescent="0.55000000000000004"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</row>
    <row r="135" spans="1:13" x14ac:dyDescent="0.55000000000000004"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</row>
    <row r="136" spans="1:13" x14ac:dyDescent="0.55000000000000004"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</row>
    <row r="137" spans="1:13" x14ac:dyDescent="0.55000000000000004"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</row>
    <row r="138" spans="1:13" x14ac:dyDescent="0.55000000000000004"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</row>
    <row r="139" spans="1:13" x14ac:dyDescent="0.55000000000000004"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</row>
    <row r="140" spans="1:13" x14ac:dyDescent="0.55000000000000004"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</row>
    <row r="141" spans="1:13" x14ac:dyDescent="0.55000000000000004"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</row>
    <row r="142" spans="1:13" x14ac:dyDescent="0.55000000000000004"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</row>
  </sheetData>
  <mergeCells count="1">
    <mergeCell ref="A1:AK2"/>
  </mergeCells>
  <printOptions horizontalCentered="1" verticalCentered="1"/>
  <pageMargins left="0.51181102362204722" right="0.51181102362204722" top="0.55118110236220474" bottom="0.55118110236220474" header="0.31496062992125984" footer="0.31496062992125984"/>
  <pageSetup paperSize="9" scale="17" orientation="landscape" r:id="rId1"/>
  <rowBreaks count="2" manualBreakCount="2">
    <brk id="62" max="16383" man="1"/>
    <brk id="154" max="40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G178"/>
  <sheetViews>
    <sheetView topLeftCell="I46" zoomScale="38" zoomScaleNormal="38" zoomScaleSheetLayoutView="33" workbookViewId="0">
      <selection activeCell="O65" sqref="O65"/>
    </sheetView>
  </sheetViews>
  <sheetFormatPr defaultColWidth="8.19921875" defaultRowHeight="32.4" x14ac:dyDescent="0.55000000000000004"/>
  <cols>
    <col min="1" max="1" width="1.796875" style="1" customWidth="1"/>
    <col min="2" max="2" width="69.296875" style="1" customWidth="1"/>
    <col min="3" max="4" width="23.5" style="1" customWidth="1"/>
    <col min="5" max="5" width="23.69921875" style="1" customWidth="1"/>
    <col min="6" max="6" width="23.5" style="1" customWidth="1"/>
    <col min="7" max="7" width="19.69921875" style="48" customWidth="1"/>
    <col min="8" max="8" width="18.3984375" style="1" bestFit="1" customWidth="1"/>
    <col min="9" max="9" width="20.69921875" style="1" customWidth="1"/>
    <col min="10" max="10" width="18.3984375" style="1" bestFit="1" customWidth="1"/>
    <col min="11" max="11" width="20.296875" style="1" customWidth="1"/>
    <col min="12" max="12" width="19.5" style="1" customWidth="1"/>
    <col min="13" max="13" width="20.09765625" style="1" customWidth="1"/>
    <col min="14" max="14" width="17.3984375" style="1" customWidth="1"/>
    <col min="15" max="15" width="61" style="1" customWidth="1"/>
    <col min="16" max="19" width="20.09765625" style="1" customWidth="1"/>
    <col min="20" max="23" width="20" style="1" customWidth="1"/>
    <col min="24" max="24" width="34.3984375" style="1" bestFit="1" customWidth="1"/>
    <col min="25" max="26" width="20" style="1" customWidth="1"/>
    <col min="27" max="29" width="8.19921875" style="1"/>
    <col min="30" max="30" width="34.3984375" style="1" bestFit="1" customWidth="1"/>
    <col min="31" max="31" width="12.3984375" style="1" bestFit="1" customWidth="1"/>
    <col min="32" max="33" width="8.19921875" style="1"/>
    <col min="34" max="34" width="26.296875" style="1" bestFit="1" customWidth="1"/>
    <col min="35" max="35" width="14.3984375" style="1" customWidth="1"/>
    <col min="36" max="16384" width="8.19921875" style="1"/>
  </cols>
  <sheetData>
    <row r="1" spans="1:33" ht="15" customHeight="1" x14ac:dyDescent="0.55000000000000004">
      <c r="A1" s="77" t="s">
        <v>49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</row>
    <row r="2" spans="1:33" ht="81.599999999999994" customHeight="1" x14ac:dyDescent="0.55000000000000004">
      <c r="A2" s="77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68"/>
      <c r="AF2" s="68"/>
      <c r="AG2" s="68"/>
    </row>
    <row r="3" spans="1:33" s="3" customFormat="1" x14ac:dyDescent="0.55000000000000004">
      <c r="A3" s="2"/>
      <c r="B3" s="2"/>
      <c r="C3" s="2"/>
      <c r="D3" s="2"/>
      <c r="E3" s="2"/>
      <c r="F3" s="2"/>
      <c r="G3" s="48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5" spans="1:33" ht="33.6" x14ac:dyDescent="0.65">
      <c r="B5" s="4" t="s">
        <v>18</v>
      </c>
    </row>
    <row r="7" spans="1:33" ht="33" x14ac:dyDescent="0.6">
      <c r="B7" s="5"/>
      <c r="C7" s="6">
        <v>2012</v>
      </c>
      <c r="D7" s="6">
        <v>2013</v>
      </c>
      <c r="E7" s="6">
        <v>2014</v>
      </c>
      <c r="F7" s="6">
        <v>2015</v>
      </c>
      <c r="G7" s="6">
        <v>2016</v>
      </c>
      <c r="H7" s="6">
        <v>2017</v>
      </c>
      <c r="I7" s="6">
        <v>2018</v>
      </c>
      <c r="J7" s="6">
        <v>2019</v>
      </c>
      <c r="K7" s="6">
        <v>2020</v>
      </c>
      <c r="L7" s="6">
        <v>2021</v>
      </c>
      <c r="M7" s="6">
        <v>2022</v>
      </c>
    </row>
    <row r="8" spans="1:33" x14ac:dyDescent="0.55000000000000004">
      <c r="A8" s="8"/>
      <c r="B8" s="9" t="s">
        <v>19</v>
      </c>
      <c r="C8" s="10">
        <f t="shared" ref="C8:L8" si="0">C39+C85+C105</f>
        <v>339.7</v>
      </c>
      <c r="D8" s="10">
        <f t="shared" si="0"/>
        <v>308.983</v>
      </c>
      <c r="E8" s="10">
        <f t="shared" si="0"/>
        <v>294.8</v>
      </c>
      <c r="F8" s="10">
        <f t="shared" si="0"/>
        <v>302.51485812999999</v>
      </c>
      <c r="G8" s="10">
        <f t="shared" si="0"/>
        <v>306.04815422000001</v>
      </c>
      <c r="H8" s="10">
        <f t="shared" si="0"/>
        <v>307.02010697000003</v>
      </c>
      <c r="I8" s="10">
        <f t="shared" si="0"/>
        <v>307.75799718000002</v>
      </c>
      <c r="J8" s="10">
        <f t="shared" si="0"/>
        <v>322.15742963000002</v>
      </c>
      <c r="K8" s="10">
        <f t="shared" si="0"/>
        <v>188.14576689800003</v>
      </c>
      <c r="L8" s="10">
        <f t="shared" si="0"/>
        <v>195.67358163</v>
      </c>
      <c r="M8" s="10">
        <f t="shared" ref="M8" si="1">M39+M85+M105</f>
        <v>333.24320877000002</v>
      </c>
    </row>
    <row r="9" spans="1:33" ht="33" x14ac:dyDescent="0.6">
      <c r="A9" s="8"/>
      <c r="B9" s="11" t="s">
        <v>2</v>
      </c>
      <c r="C9" s="12">
        <v>95</v>
      </c>
      <c r="D9" s="12">
        <f t="shared" ref="D9" si="2">D8/C8*100</f>
        <v>90.957609655578452</v>
      </c>
      <c r="E9" s="12">
        <f t="shared" ref="E9" si="3">E8/D8*100</f>
        <v>95.409779826074583</v>
      </c>
      <c r="F9" s="12">
        <f t="shared" ref="F9" si="4">F8/E8*100</f>
        <v>102.61698036974218</v>
      </c>
      <c r="G9" s="12">
        <f t="shared" ref="G9" si="5">G8/F8*100</f>
        <v>101.1679743969738</v>
      </c>
      <c r="H9" s="12">
        <f t="shared" ref="H9" si="6">H8/G8*100</f>
        <v>100.31758164086209</v>
      </c>
      <c r="I9" s="12">
        <f t="shared" ref="I9" si="7">I8/H8*100</f>
        <v>100.24033937623248</v>
      </c>
      <c r="J9" s="12">
        <f t="shared" ref="J9" si="8">J8/I8*100</f>
        <v>104.67881666177408</v>
      </c>
      <c r="K9" s="12">
        <f t="shared" ref="K9" si="9">K8/J8*100</f>
        <v>58.401809051582852</v>
      </c>
      <c r="L9" s="12">
        <f t="shared" ref="L9" si="10">L8/K8*100</f>
        <v>104.00105453134168</v>
      </c>
      <c r="M9" s="12">
        <f t="shared" ref="M9" si="11">M8/L8*100</f>
        <v>170.30567233144993</v>
      </c>
    </row>
    <row r="10" spans="1:33" x14ac:dyDescent="0.55000000000000004">
      <c r="A10" s="8"/>
      <c r="B10" s="9" t="s">
        <v>46</v>
      </c>
      <c r="C10" s="13">
        <f t="shared" ref="C10:L10" si="12">C41+C69</f>
        <v>123.5</v>
      </c>
      <c r="D10" s="13">
        <f t="shared" si="12"/>
        <v>111.97</v>
      </c>
      <c r="E10" s="13">
        <f t="shared" si="12"/>
        <v>106.10000000000001</v>
      </c>
      <c r="F10" s="13">
        <f t="shared" si="12"/>
        <v>109.39642698119999</v>
      </c>
      <c r="G10" s="13">
        <f t="shared" si="12"/>
        <v>109.35711320074</v>
      </c>
      <c r="H10" s="13">
        <f t="shared" si="12"/>
        <v>107.6120545128</v>
      </c>
      <c r="I10" s="13">
        <f t="shared" si="12"/>
        <v>110.30018921924803</v>
      </c>
      <c r="J10" s="13">
        <f t="shared" si="12"/>
        <v>115.216137457212</v>
      </c>
      <c r="K10" s="13">
        <f t="shared" si="12"/>
        <v>69.094428719421998</v>
      </c>
      <c r="L10" s="13">
        <f t="shared" si="12"/>
        <v>71.730402932791989</v>
      </c>
      <c r="M10" s="13">
        <f t="shared" ref="M10" si="13">M41+M69</f>
        <v>120.80417241247599</v>
      </c>
      <c r="N10" s="15"/>
      <c r="O10" s="15"/>
    </row>
    <row r="11" spans="1:33" ht="33" x14ac:dyDescent="0.55000000000000004">
      <c r="A11" s="8"/>
      <c r="B11" s="46" t="s">
        <v>22</v>
      </c>
      <c r="C11" s="17"/>
      <c r="D11" s="17"/>
      <c r="E11" s="17"/>
      <c r="F11" s="17"/>
      <c r="G11" s="52"/>
      <c r="H11" s="18"/>
      <c r="I11" s="19"/>
      <c r="J11" s="7"/>
      <c r="K11" s="7"/>
      <c r="L11" s="7"/>
      <c r="M11" s="14"/>
      <c r="N11" s="15"/>
      <c r="O11" s="15"/>
    </row>
    <row r="12" spans="1:33" ht="33" x14ac:dyDescent="0.55000000000000004">
      <c r="A12" s="8"/>
      <c r="B12" s="46" t="s">
        <v>36</v>
      </c>
      <c r="C12" s="17"/>
      <c r="D12" s="17"/>
      <c r="E12" s="17"/>
      <c r="F12" s="17"/>
      <c r="G12" s="52"/>
      <c r="H12" s="18"/>
      <c r="I12" s="19"/>
      <c r="J12" s="7"/>
      <c r="K12" s="7"/>
      <c r="L12" s="7"/>
      <c r="M12" s="14"/>
      <c r="N12" s="15"/>
      <c r="O12" s="15"/>
    </row>
    <row r="13" spans="1:33" ht="33" x14ac:dyDescent="0.55000000000000004">
      <c r="A13" s="8"/>
      <c r="C13" s="17"/>
      <c r="D13" s="17"/>
      <c r="E13" s="17"/>
      <c r="F13" s="17"/>
      <c r="G13" s="52"/>
      <c r="H13" s="18"/>
      <c r="I13" s="19"/>
      <c r="J13" s="7"/>
      <c r="K13" s="7"/>
      <c r="L13" s="7"/>
      <c r="M13" s="14"/>
      <c r="N13" s="15"/>
      <c r="O13" s="15"/>
    </row>
    <row r="14" spans="1:33" ht="33" x14ac:dyDescent="0.55000000000000004">
      <c r="A14" s="8"/>
      <c r="H14" s="18"/>
      <c r="I14" s="7"/>
      <c r="J14" s="7"/>
      <c r="K14" s="14"/>
      <c r="L14" s="15"/>
      <c r="M14" s="15"/>
    </row>
    <row r="15" spans="1:33" ht="22.5" customHeight="1" x14ac:dyDescent="0.55000000000000004">
      <c r="A15" s="8"/>
      <c r="C15" s="20"/>
      <c r="D15" s="20"/>
      <c r="E15" s="20"/>
      <c r="F15" s="20"/>
      <c r="G15" s="53"/>
      <c r="H15" s="18"/>
      <c r="I15" s="7"/>
      <c r="J15" s="7"/>
      <c r="K15" s="14"/>
      <c r="M15" s="15"/>
    </row>
    <row r="16" spans="1:33" ht="33" x14ac:dyDescent="0.55000000000000004">
      <c r="A16" s="8"/>
      <c r="H16" s="14"/>
      <c r="I16" s="15"/>
      <c r="J16" s="15"/>
      <c r="L16" s="42"/>
    </row>
    <row r="17" spans="1:12" ht="33" x14ac:dyDescent="0.55000000000000004">
      <c r="A17" s="8"/>
      <c r="H17" s="15"/>
      <c r="I17" s="15"/>
      <c r="L17" s="42"/>
    </row>
    <row r="18" spans="1:12" ht="33" x14ac:dyDescent="0.55000000000000004">
      <c r="A18" s="8"/>
      <c r="H18" s="15"/>
      <c r="I18" s="15"/>
      <c r="L18" s="42"/>
    </row>
    <row r="19" spans="1:12" ht="33" x14ac:dyDescent="0.55000000000000004">
      <c r="A19" s="8"/>
      <c r="C19" s="14"/>
      <c r="D19" s="14"/>
      <c r="E19" s="14"/>
      <c r="F19" s="14"/>
      <c r="G19" s="51"/>
      <c r="H19" s="15"/>
      <c r="I19" s="15"/>
      <c r="L19" s="42"/>
    </row>
    <row r="20" spans="1:12" ht="33" x14ac:dyDescent="0.55000000000000004">
      <c r="A20" s="8"/>
      <c r="C20" s="14"/>
      <c r="D20" s="14"/>
      <c r="E20" s="14"/>
      <c r="F20" s="14"/>
      <c r="G20" s="51"/>
      <c r="H20" s="15"/>
      <c r="I20" s="15"/>
      <c r="L20" s="42"/>
    </row>
    <row r="21" spans="1:12" ht="33" x14ac:dyDescent="0.55000000000000004">
      <c r="A21" s="8"/>
      <c r="B21" s="16"/>
      <c r="C21" s="8"/>
      <c r="D21" s="8"/>
      <c r="E21" s="8"/>
      <c r="F21" s="8"/>
      <c r="G21" s="50"/>
      <c r="H21" s="8"/>
      <c r="I21" s="8"/>
      <c r="J21" s="21"/>
      <c r="K21" s="8"/>
      <c r="L21" s="42"/>
    </row>
    <row r="22" spans="1:12" x14ac:dyDescent="0.55000000000000004">
      <c r="A22" s="8"/>
      <c r="B22" s="16"/>
      <c r="C22" s="8"/>
      <c r="D22" s="8"/>
      <c r="E22" s="8"/>
      <c r="F22" s="8"/>
      <c r="G22" s="50"/>
      <c r="H22" s="8"/>
      <c r="I22" s="8"/>
      <c r="J22" s="21"/>
      <c r="K22" s="8"/>
      <c r="L22" s="8"/>
    </row>
    <row r="23" spans="1:12" x14ac:dyDescent="0.55000000000000004">
      <c r="A23" s="8"/>
      <c r="B23" s="16"/>
      <c r="C23" s="8"/>
      <c r="D23" s="8"/>
      <c r="E23" s="8"/>
      <c r="F23" s="8"/>
      <c r="G23" s="50"/>
      <c r="H23" s="8"/>
      <c r="I23" s="8"/>
      <c r="J23" s="21"/>
      <c r="K23" s="8"/>
      <c r="L23" s="8"/>
    </row>
    <row r="24" spans="1:12" x14ac:dyDescent="0.55000000000000004">
      <c r="A24" s="8"/>
      <c r="B24" s="16"/>
      <c r="C24" s="8"/>
      <c r="D24" s="8"/>
      <c r="E24" s="8"/>
      <c r="F24" s="8"/>
      <c r="G24" s="50"/>
      <c r="H24" s="8"/>
      <c r="I24" s="8"/>
      <c r="J24" s="21"/>
      <c r="K24" s="8"/>
      <c r="L24" s="8"/>
    </row>
    <row r="25" spans="1:12" ht="33" x14ac:dyDescent="0.6">
      <c r="A25" s="8"/>
      <c r="B25" s="22"/>
      <c r="C25" s="8"/>
      <c r="D25" s="8"/>
      <c r="E25" s="8"/>
      <c r="F25" s="8"/>
      <c r="G25" s="50"/>
      <c r="H25" s="8"/>
      <c r="I25" s="8"/>
      <c r="J25" s="21"/>
      <c r="K25" s="8"/>
      <c r="L25" s="8"/>
    </row>
    <row r="26" spans="1:12" ht="33" x14ac:dyDescent="0.6">
      <c r="A26" s="8"/>
      <c r="B26" s="22"/>
      <c r="H26" s="8"/>
      <c r="I26" s="8"/>
      <c r="J26" s="21"/>
      <c r="K26" s="8"/>
      <c r="L26" s="8"/>
    </row>
    <row r="27" spans="1:12" x14ac:dyDescent="0.55000000000000004">
      <c r="A27" s="8"/>
      <c r="H27" s="8"/>
      <c r="I27" s="8"/>
      <c r="J27" s="21"/>
      <c r="K27" s="8"/>
      <c r="L27" s="8"/>
    </row>
    <row r="28" spans="1:12" x14ac:dyDescent="0.55000000000000004">
      <c r="A28" s="8"/>
      <c r="C28" s="8"/>
      <c r="D28" s="8"/>
      <c r="E28" s="8"/>
      <c r="F28" s="8"/>
      <c r="G28" s="50"/>
      <c r="I28" s="8"/>
      <c r="J28" s="21"/>
      <c r="K28" s="8"/>
      <c r="L28" s="8"/>
    </row>
    <row r="29" spans="1:12" x14ac:dyDescent="0.55000000000000004">
      <c r="A29" s="8"/>
      <c r="C29" s="8"/>
      <c r="D29" s="8"/>
      <c r="E29" s="8"/>
      <c r="F29" s="8"/>
      <c r="G29" s="50"/>
      <c r="H29" s="8"/>
      <c r="I29" s="8"/>
      <c r="J29" s="21"/>
      <c r="K29" s="8"/>
      <c r="L29" s="8"/>
    </row>
    <row r="30" spans="1:12" x14ac:dyDescent="0.55000000000000004">
      <c r="A30" s="8"/>
      <c r="C30" s="8"/>
      <c r="D30" s="8"/>
      <c r="E30" s="8"/>
      <c r="F30" s="8"/>
      <c r="G30" s="50"/>
      <c r="H30" s="8"/>
      <c r="I30" s="8"/>
      <c r="J30" s="21"/>
      <c r="K30" s="8"/>
      <c r="L30" s="8"/>
    </row>
    <row r="31" spans="1:12" x14ac:dyDescent="0.55000000000000004">
      <c r="A31" s="8"/>
      <c r="C31" s="8"/>
      <c r="D31" s="8"/>
      <c r="E31" s="8"/>
      <c r="F31" s="8"/>
      <c r="G31" s="50"/>
      <c r="H31" s="8"/>
      <c r="I31" s="8"/>
      <c r="J31" s="21"/>
      <c r="K31" s="8"/>
    </row>
    <row r="32" spans="1:12" x14ac:dyDescent="0.55000000000000004">
      <c r="A32" s="8"/>
      <c r="C32" s="8"/>
      <c r="D32" s="8"/>
      <c r="E32" s="8"/>
      <c r="F32" s="8"/>
      <c r="G32" s="50"/>
      <c r="H32" s="8"/>
      <c r="I32" s="8"/>
      <c r="J32" s="21"/>
      <c r="K32" s="8"/>
    </row>
    <row r="33" spans="1:13" x14ac:dyDescent="0.55000000000000004">
      <c r="A33" s="8"/>
      <c r="C33" s="8"/>
      <c r="D33" s="8"/>
      <c r="E33" s="8"/>
      <c r="F33" s="8"/>
      <c r="G33" s="50"/>
      <c r="H33" s="8"/>
      <c r="I33" s="8"/>
      <c r="J33" s="21"/>
      <c r="K33" s="8"/>
    </row>
    <row r="34" spans="1:13" x14ac:dyDescent="0.55000000000000004">
      <c r="A34" s="8"/>
      <c r="B34" s="8"/>
      <c r="C34" s="8"/>
      <c r="D34" s="8"/>
      <c r="E34" s="8"/>
      <c r="F34" s="8"/>
      <c r="G34" s="50"/>
      <c r="H34" s="8"/>
      <c r="I34" s="8"/>
      <c r="J34" s="21"/>
      <c r="K34" s="8"/>
    </row>
    <row r="35" spans="1:13" ht="189" customHeight="1" x14ac:dyDescent="0.55000000000000004">
      <c r="A35" s="8"/>
      <c r="H35" s="8"/>
      <c r="I35" s="8"/>
      <c r="K35" s="8"/>
    </row>
    <row r="36" spans="1:13" ht="33.6" x14ac:dyDescent="0.65">
      <c r="A36" s="8"/>
      <c r="B36" s="75" t="s">
        <v>20</v>
      </c>
      <c r="H36" s="8"/>
      <c r="I36" s="8"/>
      <c r="K36" s="8"/>
    </row>
    <row r="37" spans="1:13" ht="9" customHeight="1" x14ac:dyDescent="0.55000000000000004">
      <c r="A37" s="8"/>
      <c r="B37" s="23"/>
      <c r="H37" s="8"/>
      <c r="J37" s="8"/>
    </row>
    <row r="38" spans="1:13" ht="33" x14ac:dyDescent="0.6">
      <c r="A38" s="8"/>
      <c r="B38" s="5"/>
      <c r="C38" s="6">
        <v>2012</v>
      </c>
      <c r="D38" s="6">
        <v>2013</v>
      </c>
      <c r="E38" s="6">
        <v>2014</v>
      </c>
      <c r="F38" s="6">
        <v>2015</v>
      </c>
      <c r="G38" s="6">
        <v>2016</v>
      </c>
      <c r="H38" s="6">
        <v>2017</v>
      </c>
      <c r="I38" s="6">
        <v>2018</v>
      </c>
      <c r="J38" s="6">
        <v>2019</v>
      </c>
      <c r="K38" s="6">
        <v>2020</v>
      </c>
      <c r="L38" s="6">
        <v>2021</v>
      </c>
      <c r="M38" s="6">
        <v>2022</v>
      </c>
    </row>
    <row r="39" spans="1:13" x14ac:dyDescent="0.55000000000000004">
      <c r="A39" s="8"/>
      <c r="B39" s="9" t="s">
        <v>24</v>
      </c>
      <c r="C39" s="13">
        <v>79.099999999999994</v>
      </c>
      <c r="D39" s="13">
        <v>68.683000000000007</v>
      </c>
      <c r="E39" s="13">
        <v>57</v>
      </c>
      <c r="F39" s="13">
        <v>62.915307849999998</v>
      </c>
      <c r="G39" s="13">
        <v>58.732297870000004</v>
      </c>
      <c r="H39" s="13">
        <v>53.425191140000003</v>
      </c>
      <c r="I39" s="13">
        <v>61.856794620000009</v>
      </c>
      <c r="J39" s="13">
        <v>68.046835900000005</v>
      </c>
      <c r="K39" s="13">
        <v>61.283047980000006</v>
      </c>
      <c r="L39" s="13">
        <v>63.163566760000002</v>
      </c>
      <c r="M39" s="13">
        <v>75.438851890000009</v>
      </c>
    </row>
    <row r="40" spans="1:13" ht="33" x14ac:dyDescent="0.6">
      <c r="A40" s="8"/>
      <c r="B40" s="11" t="s">
        <v>2</v>
      </c>
      <c r="C40" s="12">
        <v>112</v>
      </c>
      <c r="D40" s="12">
        <f t="shared" ref="D40" si="14">D39/C39*100</f>
        <v>86.830594184576498</v>
      </c>
      <c r="E40" s="12">
        <f t="shared" ref="E40" si="15">E39/D39*100</f>
        <v>82.989968405573421</v>
      </c>
      <c r="F40" s="12">
        <f t="shared" ref="F40" si="16">F39/E39*100</f>
        <v>110.37773307017544</v>
      </c>
      <c r="G40" s="12">
        <f t="shared" ref="G40" si="17">G39/F39*100</f>
        <v>93.351363725386278</v>
      </c>
      <c r="H40" s="12">
        <f t="shared" ref="H40" si="18">H39/G39*100</f>
        <v>90.963904150750366</v>
      </c>
      <c r="I40" s="12">
        <f t="shared" ref="I40" si="19">I39/H39*100</f>
        <v>115.78207452343052</v>
      </c>
      <c r="J40" s="12">
        <f t="shared" ref="J40" si="20">J39/I39*100</f>
        <v>110.00705147757299</v>
      </c>
      <c r="K40" s="12">
        <f t="shared" ref="K40" si="21">K39/J39*100</f>
        <v>90.060099296990231</v>
      </c>
      <c r="L40" s="12">
        <f t="shared" ref="L40" si="22">L39/K39*100</f>
        <v>103.0685790638444</v>
      </c>
      <c r="M40" s="12">
        <f t="shared" ref="M40" si="23">M39/L39*100</f>
        <v>119.43412280158576</v>
      </c>
    </row>
    <row r="41" spans="1:13" x14ac:dyDescent="0.55000000000000004">
      <c r="A41" s="8"/>
      <c r="B41" s="9" t="s">
        <v>45</v>
      </c>
      <c r="C41" s="13">
        <v>34.5</v>
      </c>
      <c r="D41" s="13">
        <v>29.57</v>
      </c>
      <c r="E41" s="13">
        <v>24.8</v>
      </c>
      <c r="F41" s="13">
        <v>27.657140743999999</v>
      </c>
      <c r="G41" s="13">
        <v>25.382318100200003</v>
      </c>
      <c r="H41" s="13">
        <v>22.190929816800001</v>
      </c>
      <c r="I41" s="13">
        <v>25.959386669500002</v>
      </c>
      <c r="J41" s="13">
        <v>28.425951824500004</v>
      </c>
      <c r="K41" s="13">
        <v>25.756423312500008</v>
      </c>
      <c r="L41" s="13">
        <v>26.417560028199997</v>
      </c>
      <c r="M41" s="13">
        <v>31.8577539845</v>
      </c>
    </row>
    <row r="42" spans="1:13" x14ac:dyDescent="0.55000000000000004">
      <c r="A42" s="8"/>
      <c r="B42" s="45" t="s">
        <v>51</v>
      </c>
      <c r="C42" s="8"/>
      <c r="D42" s="8"/>
      <c r="E42" s="8"/>
      <c r="F42" s="8"/>
      <c r="G42" s="50"/>
      <c r="H42" s="8"/>
    </row>
    <row r="43" spans="1:13" x14ac:dyDescent="0.55000000000000004">
      <c r="A43" s="8"/>
      <c r="B43" s="45" t="s">
        <v>37</v>
      </c>
      <c r="C43" s="8"/>
      <c r="D43" s="8"/>
      <c r="E43" s="8"/>
      <c r="F43" s="8"/>
      <c r="G43" s="50"/>
      <c r="H43" s="8"/>
      <c r="I43" s="16"/>
    </row>
    <row r="44" spans="1:13" x14ac:dyDescent="0.55000000000000004">
      <c r="A44" s="8"/>
      <c r="B44" s="24"/>
      <c r="C44" s="8"/>
      <c r="D44" s="8"/>
      <c r="E44" s="8"/>
      <c r="F44" s="8"/>
      <c r="G44" s="50"/>
      <c r="H44" s="8"/>
      <c r="I44" s="8"/>
    </row>
    <row r="45" spans="1:13" x14ac:dyDescent="0.55000000000000004">
      <c r="A45" s="8"/>
      <c r="C45" s="8"/>
      <c r="D45" s="8"/>
      <c r="E45" s="8"/>
      <c r="F45" s="8"/>
      <c r="G45" s="50"/>
      <c r="H45" s="8"/>
      <c r="I45" s="8"/>
    </row>
    <row r="46" spans="1:13" x14ac:dyDescent="0.55000000000000004">
      <c r="A46" s="8"/>
      <c r="C46" s="8"/>
      <c r="D46" s="8"/>
      <c r="E46" s="8"/>
      <c r="F46" s="8"/>
      <c r="G46" s="50"/>
      <c r="H46" s="8"/>
      <c r="I46" s="8"/>
    </row>
    <row r="47" spans="1:13" x14ac:dyDescent="0.55000000000000004">
      <c r="A47" s="8"/>
      <c r="B47" s="16"/>
      <c r="C47" s="8"/>
      <c r="D47" s="8"/>
      <c r="E47" s="8"/>
      <c r="F47" s="8"/>
      <c r="G47" s="50"/>
      <c r="H47" s="8"/>
      <c r="I47" s="8"/>
    </row>
    <row r="48" spans="1:13" x14ac:dyDescent="0.55000000000000004">
      <c r="A48" s="8"/>
      <c r="B48" s="16"/>
      <c r="C48" s="8"/>
      <c r="D48" s="8"/>
      <c r="E48" s="8"/>
      <c r="F48" s="8"/>
      <c r="G48" s="50"/>
      <c r="H48" s="8"/>
      <c r="I48" s="8"/>
      <c r="J48" s="21"/>
      <c r="K48" s="8"/>
    </row>
    <row r="49" spans="1:11" x14ac:dyDescent="0.55000000000000004">
      <c r="A49" s="8"/>
      <c r="B49" s="16"/>
      <c r="C49" s="8"/>
      <c r="D49" s="8"/>
      <c r="E49" s="8"/>
      <c r="F49" s="8"/>
      <c r="G49" s="50"/>
      <c r="H49" s="8"/>
      <c r="I49" s="8"/>
      <c r="J49" s="21"/>
      <c r="K49" s="8"/>
    </row>
    <row r="50" spans="1:11" x14ac:dyDescent="0.55000000000000004">
      <c r="A50" s="8"/>
      <c r="B50" s="16"/>
      <c r="C50" s="8"/>
      <c r="D50" s="8"/>
      <c r="E50" s="8"/>
      <c r="F50" s="8"/>
      <c r="G50" s="50"/>
      <c r="H50" s="8"/>
      <c r="I50" s="8"/>
      <c r="J50" s="21"/>
      <c r="K50" s="8"/>
    </row>
    <row r="51" spans="1:11" x14ac:dyDescent="0.55000000000000004">
      <c r="A51" s="8"/>
      <c r="B51" s="16"/>
      <c r="C51" s="8"/>
      <c r="D51" s="8"/>
      <c r="E51" s="8"/>
      <c r="F51" s="8"/>
      <c r="G51" s="50"/>
      <c r="H51" s="8"/>
      <c r="I51" s="8"/>
      <c r="J51" s="21"/>
      <c r="K51" s="8"/>
    </row>
    <row r="52" spans="1:11" x14ac:dyDescent="0.55000000000000004">
      <c r="A52" s="8"/>
      <c r="C52" s="8"/>
      <c r="D52" s="8"/>
      <c r="E52" s="8"/>
      <c r="F52" s="8"/>
      <c r="G52" s="50"/>
      <c r="H52" s="8"/>
      <c r="I52" s="8"/>
      <c r="J52" s="21"/>
      <c r="K52" s="8"/>
    </row>
    <row r="53" spans="1:11" x14ac:dyDescent="0.55000000000000004">
      <c r="A53" s="8"/>
      <c r="C53" s="8"/>
      <c r="D53" s="8"/>
      <c r="E53" s="8"/>
      <c r="F53" s="8"/>
      <c r="G53" s="50"/>
      <c r="H53" s="8"/>
      <c r="I53" s="8"/>
      <c r="J53" s="21"/>
      <c r="K53" s="8"/>
    </row>
    <row r="54" spans="1:11" x14ac:dyDescent="0.55000000000000004">
      <c r="A54" s="8"/>
      <c r="C54" s="8"/>
      <c r="D54" s="8"/>
      <c r="E54" s="8"/>
      <c r="F54" s="8"/>
      <c r="G54" s="50"/>
      <c r="H54" s="8"/>
      <c r="I54" s="8"/>
      <c r="J54" s="21"/>
      <c r="K54" s="8"/>
    </row>
    <row r="55" spans="1:11" x14ac:dyDescent="0.55000000000000004">
      <c r="A55" s="8"/>
      <c r="C55" s="8"/>
      <c r="D55" s="8"/>
      <c r="E55" s="8"/>
      <c r="F55" s="8"/>
      <c r="G55" s="50"/>
      <c r="H55" s="8"/>
      <c r="I55" s="8"/>
      <c r="J55" s="21"/>
      <c r="K55" s="8"/>
    </row>
    <row r="56" spans="1:11" x14ac:dyDescent="0.55000000000000004">
      <c r="A56" s="8"/>
      <c r="C56" s="8"/>
      <c r="D56" s="8"/>
      <c r="E56" s="8"/>
      <c r="F56" s="8"/>
      <c r="G56" s="50"/>
      <c r="H56" s="8"/>
      <c r="I56" s="8"/>
      <c r="J56" s="21"/>
      <c r="K56" s="8"/>
    </row>
    <row r="57" spans="1:11" x14ac:dyDescent="0.55000000000000004">
      <c r="A57" s="8"/>
      <c r="C57" s="8"/>
      <c r="D57" s="8"/>
      <c r="E57" s="8"/>
      <c r="F57" s="8"/>
      <c r="G57" s="50"/>
      <c r="H57" s="8"/>
      <c r="I57" s="8"/>
      <c r="J57" s="21"/>
      <c r="K57" s="8"/>
    </row>
    <row r="58" spans="1:11" x14ac:dyDescent="0.55000000000000004">
      <c r="A58" s="8"/>
      <c r="C58" s="8"/>
      <c r="D58" s="8"/>
      <c r="E58" s="8"/>
      <c r="F58" s="8"/>
      <c r="G58" s="50"/>
      <c r="H58" s="8"/>
      <c r="I58" s="8"/>
      <c r="J58" s="21"/>
      <c r="K58" s="8"/>
    </row>
    <row r="59" spans="1:11" x14ac:dyDescent="0.55000000000000004">
      <c r="A59" s="8"/>
      <c r="C59" s="8"/>
      <c r="D59" s="8"/>
      <c r="E59" s="8"/>
      <c r="G59" s="50"/>
      <c r="H59" s="8"/>
      <c r="I59" s="8"/>
      <c r="J59" s="21"/>
      <c r="K59" s="8"/>
    </row>
    <row r="60" spans="1:11" x14ac:dyDescent="0.55000000000000004">
      <c r="A60" s="8"/>
      <c r="C60" s="8"/>
      <c r="D60" s="8"/>
      <c r="E60" s="8"/>
      <c r="G60" s="50"/>
      <c r="H60" s="8"/>
      <c r="I60" s="8"/>
      <c r="J60" s="21"/>
      <c r="K60" s="8"/>
    </row>
    <row r="61" spans="1:11" x14ac:dyDescent="0.55000000000000004">
      <c r="A61" s="8"/>
      <c r="C61" s="8"/>
      <c r="D61" s="8"/>
      <c r="E61" s="8"/>
      <c r="G61" s="50"/>
      <c r="H61" s="8"/>
      <c r="I61" s="8"/>
      <c r="J61" s="21"/>
      <c r="K61" s="8"/>
    </row>
    <row r="62" spans="1:11" x14ac:dyDescent="0.55000000000000004">
      <c r="A62" s="8"/>
      <c r="C62" s="8"/>
      <c r="D62" s="8"/>
      <c r="E62" s="8"/>
      <c r="G62" s="50"/>
      <c r="H62" s="8"/>
      <c r="I62" s="8"/>
      <c r="J62" s="21"/>
      <c r="K62" s="8"/>
    </row>
    <row r="63" spans="1:11" ht="364.2" customHeight="1" x14ac:dyDescent="0.55000000000000004">
      <c r="A63" s="8"/>
    </row>
    <row r="64" spans="1:11" ht="33" customHeight="1" x14ac:dyDescent="0.55000000000000004">
      <c r="A64" s="8"/>
      <c r="B64" s="76" t="s">
        <v>23</v>
      </c>
    </row>
    <row r="65" spans="1:13" ht="33" x14ac:dyDescent="0.6">
      <c r="A65" s="8"/>
      <c r="B65" s="25"/>
    </row>
    <row r="66" spans="1:13" ht="33" x14ac:dyDescent="0.6">
      <c r="A66" s="8"/>
      <c r="B66" s="26"/>
      <c r="C66" s="6">
        <v>2012</v>
      </c>
      <c r="D66" s="6">
        <v>2013</v>
      </c>
      <c r="E66" s="6">
        <v>2014</v>
      </c>
      <c r="F66" s="6">
        <v>2015</v>
      </c>
      <c r="G66" s="6">
        <v>2016</v>
      </c>
      <c r="H66" s="6">
        <v>2017</v>
      </c>
      <c r="I66" s="6">
        <v>2018</v>
      </c>
      <c r="J66" s="6">
        <v>2019</v>
      </c>
      <c r="K66" s="6">
        <v>2020</v>
      </c>
      <c r="L66" s="6">
        <v>2021</v>
      </c>
      <c r="M66" s="6">
        <v>2022</v>
      </c>
    </row>
    <row r="67" spans="1:13" x14ac:dyDescent="0.55000000000000004">
      <c r="A67" s="8"/>
      <c r="B67" s="9" t="s">
        <v>24</v>
      </c>
      <c r="C67" s="13">
        <f t="shared" ref="C67:L67" si="24">C85+C105</f>
        <v>260.60000000000002</v>
      </c>
      <c r="D67" s="13">
        <f t="shared" si="24"/>
        <v>240.3</v>
      </c>
      <c r="E67" s="13">
        <f t="shared" si="24"/>
        <v>237.8</v>
      </c>
      <c r="F67" s="13">
        <f t="shared" si="24"/>
        <v>239.59955028000002</v>
      </c>
      <c r="G67" s="13">
        <f t="shared" si="24"/>
        <v>247.31585635000002</v>
      </c>
      <c r="H67" s="13">
        <f t="shared" si="24"/>
        <v>253.59491582999999</v>
      </c>
      <c r="I67" s="13">
        <f t="shared" si="24"/>
        <v>245.90120256</v>
      </c>
      <c r="J67" s="13">
        <f t="shared" si="24"/>
        <v>254.11059373000001</v>
      </c>
      <c r="K67" s="13">
        <f t="shared" si="24"/>
        <v>126.86271891800001</v>
      </c>
      <c r="L67" s="13">
        <f t="shared" si="24"/>
        <v>132.51001487000002</v>
      </c>
      <c r="M67" s="13">
        <f>M85+M105</f>
        <v>257.80435688</v>
      </c>
    </row>
    <row r="68" spans="1:13" ht="33" x14ac:dyDescent="0.6">
      <c r="A68" s="8"/>
      <c r="B68" s="11" t="s">
        <v>2</v>
      </c>
      <c r="C68" s="27">
        <v>90</v>
      </c>
      <c r="D68" s="27">
        <f t="shared" ref="D68:L68" si="25">D67/C67*100</f>
        <v>92.210283960092084</v>
      </c>
      <c r="E68" s="27">
        <f t="shared" si="25"/>
        <v>98.959633791094475</v>
      </c>
      <c r="F68" s="27">
        <f t="shared" si="25"/>
        <v>100.75674948696386</v>
      </c>
      <c r="G68" s="27">
        <f t="shared" si="25"/>
        <v>103.22050106562494</v>
      </c>
      <c r="H68" s="27">
        <f t="shared" si="25"/>
        <v>102.53888269546046</v>
      </c>
      <c r="I68" s="27">
        <f t="shared" si="25"/>
        <v>96.966140569175465</v>
      </c>
      <c r="J68" s="27">
        <f t="shared" si="25"/>
        <v>103.33849167248252</v>
      </c>
      <c r="K68" s="27">
        <f t="shared" si="25"/>
        <v>49.924214908094463</v>
      </c>
      <c r="L68" s="27">
        <f t="shared" si="25"/>
        <v>104.45150159177199</v>
      </c>
      <c r="M68" s="27">
        <f>M67/L67*100</f>
        <v>194.55462074539872</v>
      </c>
    </row>
    <row r="69" spans="1:13" x14ac:dyDescent="0.55000000000000004">
      <c r="A69" s="8"/>
      <c r="B69" s="9" t="s">
        <v>21</v>
      </c>
      <c r="C69" s="13">
        <f t="shared" ref="C69:L70" si="26">C87+C107</f>
        <v>89</v>
      </c>
      <c r="D69" s="13">
        <f t="shared" si="26"/>
        <v>82.4</v>
      </c>
      <c r="E69" s="13">
        <f t="shared" si="26"/>
        <v>81.300000000000011</v>
      </c>
      <c r="F69" s="13">
        <f t="shared" si="26"/>
        <v>81.739286237199991</v>
      </c>
      <c r="G69" s="13">
        <f t="shared" si="26"/>
        <v>83.974795100540007</v>
      </c>
      <c r="H69" s="13">
        <f t="shared" si="26"/>
        <v>85.421124695999993</v>
      </c>
      <c r="I69" s="13">
        <f t="shared" si="26"/>
        <v>84.34080254974802</v>
      </c>
      <c r="J69" s="13">
        <f t="shared" si="26"/>
        <v>86.790185632711996</v>
      </c>
      <c r="K69" s="13">
        <f t="shared" si="26"/>
        <v>43.338005406921994</v>
      </c>
      <c r="L69" s="13">
        <f t="shared" si="26"/>
        <v>45.312842904591989</v>
      </c>
      <c r="M69" s="13">
        <f>M87+M107</f>
        <v>88.946418427975999</v>
      </c>
    </row>
    <row r="70" spans="1:13" x14ac:dyDescent="0.55000000000000004">
      <c r="A70" s="8"/>
      <c r="B70" s="28" t="s">
        <v>25</v>
      </c>
      <c r="C70" s="29">
        <f t="shared" si="26"/>
        <v>4.024</v>
      </c>
      <c r="D70" s="29">
        <f t="shared" si="26"/>
        <v>3.8540000000000001</v>
      </c>
      <c r="E70" s="29">
        <f t="shared" si="26"/>
        <v>3.7650000000000001</v>
      </c>
      <c r="F70" s="29">
        <f t="shared" si="26"/>
        <v>3.6766459999999999</v>
      </c>
      <c r="G70" s="29">
        <f t="shared" si="26"/>
        <v>3.6381749999999999</v>
      </c>
      <c r="H70" s="29">
        <f t="shared" si="26"/>
        <v>3.4985140000000001</v>
      </c>
      <c r="I70" s="29">
        <f t="shared" si="26"/>
        <v>3.3778870000000003</v>
      </c>
      <c r="J70" s="29">
        <f t="shared" si="26"/>
        <v>3.3115920000000001</v>
      </c>
      <c r="K70" s="29">
        <f t="shared" ref="K70:L70" si="27">K88+K108</f>
        <v>1.4774189999999998</v>
      </c>
      <c r="L70" s="29">
        <f t="shared" si="27"/>
        <v>1.189557</v>
      </c>
      <c r="M70" s="29">
        <f>M88+M108</f>
        <v>2.509239</v>
      </c>
    </row>
    <row r="71" spans="1:13" ht="33" x14ac:dyDescent="0.6">
      <c r="A71" s="8"/>
      <c r="B71" s="11" t="s">
        <v>2</v>
      </c>
      <c r="C71" s="27">
        <v>92</v>
      </c>
      <c r="D71" s="27">
        <f t="shared" ref="D71" si="28">D70/C70*100</f>
        <v>95.77534791252485</v>
      </c>
      <c r="E71" s="27">
        <f t="shared" ref="E71" si="29">E70/D70*100</f>
        <v>97.690710949662687</v>
      </c>
      <c r="F71" s="27">
        <f t="shared" ref="F71" si="30">F70/E70*100</f>
        <v>97.653280212483395</v>
      </c>
      <c r="G71" s="27">
        <f t="shared" ref="G71" si="31">G70/F70*100</f>
        <v>98.953638723989201</v>
      </c>
      <c r="H71" s="27">
        <f t="shared" ref="H71" si="32">H70/G70*100</f>
        <v>96.161234684972555</v>
      </c>
      <c r="I71" s="27">
        <f t="shared" ref="I71" si="33">I70/H70*100</f>
        <v>96.552050384820532</v>
      </c>
      <c r="J71" s="27">
        <f t="shared" ref="J71" si="34">J70/I70*100</f>
        <v>98.037382541215848</v>
      </c>
      <c r="K71" s="27">
        <f t="shared" ref="K71" si="35">K70/J70*100</f>
        <v>44.613557467224219</v>
      </c>
      <c r="L71" s="27">
        <f t="shared" ref="L71" si="36">L70/K70*100</f>
        <v>80.515886150103668</v>
      </c>
      <c r="M71" s="27">
        <f t="shared" ref="M71" si="37">M70/L70*100</f>
        <v>210.93894617912383</v>
      </c>
    </row>
    <row r="72" spans="1:13" x14ac:dyDescent="0.55000000000000004">
      <c r="A72" s="8"/>
      <c r="C72" s="30"/>
      <c r="D72" s="30"/>
      <c r="E72" s="30"/>
      <c r="F72" s="30"/>
      <c r="G72" s="30"/>
      <c r="H72" s="30"/>
      <c r="J72" s="54"/>
      <c r="K72" s="8"/>
    </row>
    <row r="73" spans="1:13" x14ac:dyDescent="0.55000000000000004">
      <c r="A73" s="8"/>
      <c r="C73" s="30"/>
      <c r="D73" s="30"/>
      <c r="E73" s="30"/>
      <c r="F73" s="30"/>
      <c r="G73" s="30"/>
      <c r="H73" s="30"/>
      <c r="J73" s="54"/>
      <c r="K73" s="8"/>
    </row>
    <row r="74" spans="1:13" x14ac:dyDescent="0.55000000000000004">
      <c r="A74" s="8"/>
      <c r="C74" s="30"/>
      <c r="D74" s="30"/>
      <c r="E74" s="30"/>
      <c r="F74" s="30"/>
      <c r="G74" s="30"/>
      <c r="H74" s="30"/>
      <c r="J74" s="54"/>
      <c r="K74" s="8"/>
    </row>
    <row r="75" spans="1:13" ht="33" x14ac:dyDescent="0.6">
      <c r="A75" s="8"/>
      <c r="B75" s="31" t="s">
        <v>26</v>
      </c>
      <c r="G75" s="1"/>
      <c r="J75" s="48"/>
      <c r="K75" s="8"/>
    </row>
    <row r="76" spans="1:13" x14ac:dyDescent="0.55000000000000004">
      <c r="A76" s="8"/>
      <c r="B76" s="16"/>
      <c r="G76" s="1"/>
      <c r="J76" s="48"/>
      <c r="K76" s="8"/>
    </row>
    <row r="77" spans="1:13" ht="33" x14ac:dyDescent="0.6">
      <c r="A77" s="8"/>
      <c r="B77" s="26"/>
      <c r="C77" s="6">
        <v>2012</v>
      </c>
      <c r="D77" s="6">
        <v>2013</v>
      </c>
      <c r="E77" s="6">
        <v>2014</v>
      </c>
      <c r="F77" s="6">
        <v>2015</v>
      </c>
      <c r="G77" s="6">
        <v>2016</v>
      </c>
      <c r="H77" s="6">
        <v>2017</v>
      </c>
      <c r="I77" s="6">
        <v>2018</v>
      </c>
      <c r="J77" s="6">
        <v>2019</v>
      </c>
      <c r="K77" s="6">
        <v>2020</v>
      </c>
      <c r="L77" s="6">
        <v>2021</v>
      </c>
      <c r="M77" s="6">
        <v>2022</v>
      </c>
    </row>
    <row r="78" spans="1:13" x14ac:dyDescent="0.55000000000000004">
      <c r="A78" s="8"/>
      <c r="B78" s="28" t="s">
        <v>27</v>
      </c>
      <c r="C78" s="32">
        <v>271</v>
      </c>
      <c r="D78" s="32">
        <v>266</v>
      </c>
      <c r="E78" s="32">
        <v>268</v>
      </c>
      <c r="F78" s="32">
        <v>281</v>
      </c>
      <c r="G78" s="32">
        <v>277</v>
      </c>
      <c r="H78" s="32">
        <v>277</v>
      </c>
      <c r="I78" s="32">
        <v>259</v>
      </c>
      <c r="J78" s="32">
        <v>254</v>
      </c>
      <c r="K78" s="32">
        <v>254</v>
      </c>
      <c r="L78" s="32">
        <v>254</v>
      </c>
      <c r="M78" s="32">
        <v>219</v>
      </c>
    </row>
    <row r="79" spans="1:13" x14ac:dyDescent="0.55000000000000004">
      <c r="A79" s="8"/>
      <c r="B79" s="28" t="s">
        <v>28</v>
      </c>
      <c r="C79" s="33">
        <f t="shared" ref="C79:M79" si="38">C98+C118</f>
        <v>8824</v>
      </c>
      <c r="D79" s="33">
        <f t="shared" si="38"/>
        <v>8265</v>
      </c>
      <c r="E79" s="33">
        <f t="shared" si="38"/>
        <v>8213</v>
      </c>
      <c r="F79" s="33">
        <f t="shared" si="38"/>
        <v>8084</v>
      </c>
      <c r="G79" s="33">
        <f t="shared" si="38"/>
        <v>8028</v>
      </c>
      <c r="H79" s="33">
        <f t="shared" si="38"/>
        <v>8028</v>
      </c>
      <c r="I79" s="33">
        <f t="shared" si="38"/>
        <v>7957</v>
      </c>
      <c r="J79" s="33">
        <f t="shared" si="38"/>
        <v>7721</v>
      </c>
      <c r="K79" s="33">
        <f t="shared" si="38"/>
        <v>7180</v>
      </c>
      <c r="L79" s="33">
        <f t="shared" si="38"/>
        <v>7275</v>
      </c>
      <c r="M79" s="33">
        <f t="shared" si="38"/>
        <v>7388</v>
      </c>
    </row>
    <row r="80" spans="1:13" x14ac:dyDescent="0.55000000000000004">
      <c r="A80" s="8"/>
    </row>
    <row r="81" spans="1:24" x14ac:dyDescent="0.55000000000000004">
      <c r="A81" s="8"/>
    </row>
    <row r="82" spans="1:24" ht="33.6" x14ac:dyDescent="0.55000000000000004">
      <c r="A82" s="8"/>
      <c r="B82" s="74" t="s">
        <v>29</v>
      </c>
    </row>
    <row r="83" spans="1:24" x14ac:dyDescent="0.55000000000000004">
      <c r="A83" s="8"/>
      <c r="B83" s="8"/>
    </row>
    <row r="84" spans="1:24" ht="33" x14ac:dyDescent="0.6">
      <c r="A84" s="8"/>
      <c r="B84" s="26"/>
      <c r="C84" s="6">
        <v>2012</v>
      </c>
      <c r="D84" s="6">
        <v>2013</v>
      </c>
      <c r="E84" s="6">
        <v>2014</v>
      </c>
      <c r="F84" s="6">
        <v>2015</v>
      </c>
      <c r="G84" s="6">
        <v>2016</v>
      </c>
      <c r="H84" s="6">
        <v>2017</v>
      </c>
      <c r="I84" s="6">
        <v>2018</v>
      </c>
      <c r="J84" s="6">
        <v>2019</v>
      </c>
      <c r="K84" s="6">
        <v>2020</v>
      </c>
      <c r="L84" s="6">
        <v>2021</v>
      </c>
      <c r="M84" s="6">
        <v>2022</v>
      </c>
    </row>
    <row r="85" spans="1:24" x14ac:dyDescent="0.55000000000000004">
      <c r="A85" s="8"/>
      <c r="B85" s="9" t="s">
        <v>24</v>
      </c>
      <c r="C85" s="13">
        <v>145.4</v>
      </c>
      <c r="D85" s="13">
        <v>135.5</v>
      </c>
      <c r="E85" s="13">
        <v>135.9</v>
      </c>
      <c r="F85" s="13">
        <v>139.75944124</v>
      </c>
      <c r="G85" s="13">
        <v>152.45049085000002</v>
      </c>
      <c r="H85" s="13">
        <v>160.12377229000001</v>
      </c>
      <c r="I85" s="13">
        <v>152.20127941999999</v>
      </c>
      <c r="J85" s="13">
        <v>158.82686137000002</v>
      </c>
      <c r="K85" s="13">
        <v>75.487311290000008</v>
      </c>
      <c r="L85" s="13">
        <v>79.109037540000003</v>
      </c>
      <c r="M85" s="13">
        <v>152.90461561999999</v>
      </c>
    </row>
    <row r="86" spans="1:24" ht="33" x14ac:dyDescent="0.6">
      <c r="A86" s="8"/>
      <c r="B86" s="11" t="s">
        <v>2</v>
      </c>
      <c r="C86" s="27">
        <v>90</v>
      </c>
      <c r="D86" s="27">
        <f t="shared" ref="D86" si="39">D85/C85*100</f>
        <v>93.191196698762042</v>
      </c>
      <c r="E86" s="27">
        <f t="shared" ref="E86" si="40">E85/D85*100</f>
        <v>100.29520295202951</v>
      </c>
      <c r="F86" s="27">
        <f t="shared" ref="F86" si="41">F85/E85*100</f>
        <v>102.83991261221486</v>
      </c>
      <c r="G86" s="27">
        <f t="shared" ref="G86" si="42">G85/F85*100</f>
        <v>109.08063848667405</v>
      </c>
      <c r="H86" s="27">
        <f t="shared" ref="H86" si="43">H85/G85*100</f>
        <v>105.03329402038457</v>
      </c>
      <c r="I86" s="27">
        <f t="shared" ref="I86" si="44">I85/H85*100</f>
        <v>95.052269405912071</v>
      </c>
      <c r="J86" s="27">
        <f t="shared" ref="J86" si="45">J85/I85*100</f>
        <v>104.35317099517718</v>
      </c>
      <c r="K86" s="27">
        <f t="shared" ref="K86" si="46">K85/J85*100</f>
        <v>47.528050758458427</v>
      </c>
      <c r="L86" s="27">
        <f t="shared" ref="L86:M86" si="47">L85/K85*100</f>
        <v>104.79779473941836</v>
      </c>
      <c r="M86" s="27">
        <f t="shared" si="47"/>
        <v>193.28337238673475</v>
      </c>
    </row>
    <row r="87" spans="1:24" x14ac:dyDescent="0.55000000000000004">
      <c r="A87" s="8"/>
      <c r="B87" s="9" t="s">
        <v>21</v>
      </c>
      <c r="C87" s="13">
        <v>45.2</v>
      </c>
      <c r="D87" s="13">
        <v>42.6</v>
      </c>
      <c r="E87" s="13">
        <v>42.6</v>
      </c>
      <c r="F87" s="13">
        <v>43.8</v>
      </c>
      <c r="G87" s="13">
        <v>47.95135417054</v>
      </c>
      <c r="H87" s="13">
        <v>49.902078255799999</v>
      </c>
      <c r="I87" s="13">
        <v>48.734057244548005</v>
      </c>
      <c r="J87" s="13">
        <v>50.582365661912</v>
      </c>
      <c r="K87" s="13">
        <v>23.815251550882</v>
      </c>
      <c r="L87" s="13">
        <v>25.020472505191997</v>
      </c>
      <c r="M87" s="13">
        <v>49.084443901176009</v>
      </c>
    </row>
    <row r="88" spans="1:24" x14ac:dyDescent="0.55000000000000004">
      <c r="A88" s="8"/>
      <c r="B88" s="28" t="s">
        <v>25</v>
      </c>
      <c r="C88" s="29">
        <v>1.714</v>
      </c>
      <c r="D88" s="29">
        <v>1.6619999999999999</v>
      </c>
      <c r="E88" s="29">
        <v>1.6739999999999999</v>
      </c>
      <c r="F88" s="29">
        <v>1.69</v>
      </c>
      <c r="G88" s="29">
        <v>1.7727889999999999</v>
      </c>
      <c r="H88" s="29">
        <v>1.7350840000000001</v>
      </c>
      <c r="I88" s="29">
        <v>1.6962930000000001</v>
      </c>
      <c r="J88" s="29">
        <v>1.65333</v>
      </c>
      <c r="K88" s="29">
        <v>0.65827599999999997</v>
      </c>
      <c r="L88" s="29">
        <v>0.54679100000000003</v>
      </c>
      <c r="M88" s="29">
        <v>1.119251</v>
      </c>
    </row>
    <row r="89" spans="1:24" ht="33" x14ac:dyDescent="0.6">
      <c r="A89" s="8"/>
      <c r="B89" s="11" t="s">
        <v>2</v>
      </c>
      <c r="C89" s="34">
        <v>92</v>
      </c>
      <c r="D89" s="34">
        <f t="shared" ref="D89" si="48">D88/C88*100</f>
        <v>96.96616102683781</v>
      </c>
      <c r="E89" s="34">
        <f t="shared" ref="E89" si="49">E88/D88*100</f>
        <v>100.72202166064983</v>
      </c>
      <c r="F89" s="34">
        <f t="shared" ref="F89" si="50">F88/E88*100</f>
        <v>100.9557945041816</v>
      </c>
      <c r="G89" s="34">
        <f t="shared" ref="G89" si="51">G88/F88*100</f>
        <v>104.8987573964497</v>
      </c>
      <c r="H89" s="34">
        <f t="shared" ref="H89" si="52">H88/G88*100</f>
        <v>97.873125340917625</v>
      </c>
      <c r="I89" s="34">
        <f t="shared" ref="I89" si="53">I88/H88*100</f>
        <v>97.764315733416936</v>
      </c>
      <c r="J89" s="34">
        <f t="shared" ref="J89" si="54">J88/I88*100</f>
        <v>97.467241803155474</v>
      </c>
      <c r="K89" s="34">
        <f t="shared" ref="K89" si="55">K88/J88*100</f>
        <v>39.815160917663142</v>
      </c>
      <c r="L89" s="34">
        <f t="shared" ref="L89" si="56">L88/K88*100</f>
        <v>83.064094695841874</v>
      </c>
      <c r="M89" s="34">
        <f t="shared" ref="M89" si="57">M88/L88*100</f>
        <v>204.69448107229269</v>
      </c>
    </row>
    <row r="90" spans="1:24" ht="33" x14ac:dyDescent="0.6">
      <c r="A90" s="8"/>
      <c r="B90" s="35"/>
      <c r="G90" s="1"/>
    </row>
    <row r="91" spans="1:24" x14ac:dyDescent="0.55000000000000004">
      <c r="A91" s="8"/>
      <c r="B91" s="16"/>
      <c r="G91" s="1"/>
    </row>
    <row r="92" spans="1:24" x14ac:dyDescent="0.55000000000000004">
      <c r="A92" s="8"/>
      <c r="G92" s="1"/>
    </row>
    <row r="93" spans="1:24" ht="33" x14ac:dyDescent="0.6">
      <c r="A93" s="8"/>
      <c r="B93" s="31" t="s">
        <v>30</v>
      </c>
      <c r="G93" s="1"/>
    </row>
    <row r="94" spans="1:24" ht="33" x14ac:dyDescent="0.6">
      <c r="A94" s="8"/>
      <c r="B94" s="36"/>
      <c r="G94" s="1"/>
    </row>
    <row r="95" spans="1:24" ht="33" x14ac:dyDescent="0.6">
      <c r="A95" s="8"/>
      <c r="B95" s="26"/>
      <c r="C95" s="6">
        <v>2012</v>
      </c>
      <c r="D95" s="6">
        <v>2013</v>
      </c>
      <c r="E95" s="6">
        <v>2014</v>
      </c>
      <c r="F95" s="6">
        <v>2015</v>
      </c>
      <c r="G95" s="6">
        <v>2016</v>
      </c>
      <c r="H95" s="6">
        <v>2017</v>
      </c>
      <c r="I95" s="6">
        <v>2018</v>
      </c>
      <c r="J95" s="6">
        <v>2019</v>
      </c>
      <c r="K95" s="6">
        <v>2020</v>
      </c>
      <c r="L95" s="6">
        <v>2021</v>
      </c>
      <c r="M95" s="6">
        <v>2022</v>
      </c>
    </row>
    <row r="96" spans="1:24" ht="33" x14ac:dyDescent="0.6">
      <c r="A96" s="8"/>
      <c r="B96" s="28" t="s">
        <v>31</v>
      </c>
      <c r="C96" s="32">
        <v>9</v>
      </c>
      <c r="D96" s="32">
        <v>9</v>
      </c>
      <c r="E96" s="32">
        <v>9</v>
      </c>
      <c r="F96" s="32">
        <v>10</v>
      </c>
      <c r="G96" s="32">
        <v>10</v>
      </c>
      <c r="H96" s="32">
        <v>10</v>
      </c>
      <c r="I96" s="32">
        <v>10</v>
      </c>
      <c r="J96" s="32">
        <v>10</v>
      </c>
      <c r="K96" s="32">
        <v>10</v>
      </c>
      <c r="L96" s="32">
        <v>10</v>
      </c>
      <c r="M96" s="32">
        <v>11</v>
      </c>
      <c r="X96" s="61" t="s">
        <v>54</v>
      </c>
    </row>
    <row r="97" spans="1:25" x14ac:dyDescent="0.55000000000000004">
      <c r="A97" s="8"/>
      <c r="B97" s="28" t="s">
        <v>27</v>
      </c>
      <c r="C97" s="32">
        <v>271</v>
      </c>
      <c r="D97" s="32">
        <v>266</v>
      </c>
      <c r="E97" s="32">
        <v>268</v>
      </c>
      <c r="F97" s="32">
        <v>281</v>
      </c>
      <c r="G97" s="32">
        <v>277</v>
      </c>
      <c r="H97" s="32">
        <v>277</v>
      </c>
      <c r="I97" s="32">
        <v>259</v>
      </c>
      <c r="J97" s="32">
        <v>254</v>
      </c>
      <c r="K97" s="32">
        <v>254</v>
      </c>
      <c r="L97" s="32">
        <v>254</v>
      </c>
      <c r="M97" s="32">
        <v>219</v>
      </c>
      <c r="Y97" s="1">
        <v>2022</v>
      </c>
    </row>
    <row r="98" spans="1:25" x14ac:dyDescent="0.55000000000000004">
      <c r="A98" s="8"/>
      <c r="B98" s="28" t="s">
        <v>28</v>
      </c>
      <c r="C98" s="32">
        <v>3957</v>
      </c>
      <c r="D98" s="32">
        <v>3582</v>
      </c>
      <c r="E98" s="32">
        <v>3582</v>
      </c>
      <c r="F98" s="32">
        <f>'[1]Zbirni podatki 2005-2017'!L43</f>
        <v>3838</v>
      </c>
      <c r="G98" s="32">
        <v>3782</v>
      </c>
      <c r="H98" s="32">
        <v>3782</v>
      </c>
      <c r="I98" s="32">
        <v>3727</v>
      </c>
      <c r="J98" s="32">
        <v>3681</v>
      </c>
      <c r="K98" s="32">
        <v>3705</v>
      </c>
      <c r="L98" s="32">
        <v>3705</v>
      </c>
      <c r="M98" s="32">
        <v>3379</v>
      </c>
      <c r="X98" s="28" t="s">
        <v>52</v>
      </c>
      <c r="Y98" s="60">
        <v>1.119251</v>
      </c>
    </row>
    <row r="99" spans="1:25" x14ac:dyDescent="0.55000000000000004">
      <c r="A99" s="8"/>
      <c r="I99" s="37"/>
      <c r="X99" s="28" t="s">
        <v>53</v>
      </c>
      <c r="Y99" s="60">
        <v>1.389988</v>
      </c>
    </row>
    <row r="100" spans="1:25" ht="24" customHeight="1" x14ac:dyDescent="0.55000000000000004">
      <c r="A100" s="8"/>
      <c r="I100" s="37"/>
    </row>
    <row r="101" spans="1:25" s="3" customFormat="1" ht="24" customHeight="1" x14ac:dyDescent="0.55000000000000004">
      <c r="A101" s="38"/>
      <c r="G101" s="49"/>
      <c r="H101" s="1"/>
      <c r="I101" s="38"/>
    </row>
    <row r="102" spans="1:25" ht="39.6" customHeight="1" x14ac:dyDescent="0.55000000000000004">
      <c r="A102" s="8"/>
      <c r="B102" s="73" t="s">
        <v>32</v>
      </c>
    </row>
    <row r="103" spans="1:25" x14ac:dyDescent="0.55000000000000004">
      <c r="A103" s="8"/>
      <c r="B103" s="8"/>
      <c r="C103" s="37"/>
      <c r="D103" s="37"/>
      <c r="E103" s="37"/>
      <c r="F103" s="37"/>
      <c r="G103" s="55"/>
      <c r="I103" s="8"/>
      <c r="J103" s="8"/>
      <c r="K103" s="37"/>
      <c r="L103" s="37"/>
      <c r="M103" s="37"/>
    </row>
    <row r="104" spans="1:25" ht="33" x14ac:dyDescent="0.6">
      <c r="A104" s="8"/>
      <c r="B104" s="26"/>
      <c r="C104" s="6">
        <v>2012</v>
      </c>
      <c r="D104" s="6">
        <v>2013</v>
      </c>
      <c r="E104" s="6">
        <v>2014</v>
      </c>
      <c r="F104" s="6">
        <v>2015</v>
      </c>
      <c r="G104" s="6">
        <v>2016</v>
      </c>
      <c r="H104" s="6">
        <v>2017</v>
      </c>
      <c r="I104" s="6">
        <v>2018</v>
      </c>
      <c r="J104" s="6">
        <v>2019</v>
      </c>
      <c r="K104" s="6">
        <v>2020</v>
      </c>
      <c r="L104" s="6">
        <v>2021</v>
      </c>
      <c r="M104" s="6">
        <v>2022</v>
      </c>
    </row>
    <row r="105" spans="1:25" x14ac:dyDescent="0.55000000000000004">
      <c r="A105" s="8"/>
      <c r="B105" s="9" t="s">
        <v>24</v>
      </c>
      <c r="C105" s="13">
        <v>115.2</v>
      </c>
      <c r="D105" s="13">
        <v>104.8</v>
      </c>
      <c r="E105" s="13">
        <v>101.9</v>
      </c>
      <c r="F105" s="13">
        <v>99.840109040000002</v>
      </c>
      <c r="G105" s="13">
        <v>94.865365499999996</v>
      </c>
      <c r="H105" s="13">
        <v>93.471143539999986</v>
      </c>
      <c r="I105" s="13">
        <v>93.699923139999996</v>
      </c>
      <c r="J105" s="13">
        <v>95.283732359999988</v>
      </c>
      <c r="K105" s="13">
        <v>51.375407627999998</v>
      </c>
      <c r="L105" s="13">
        <v>53.400977330000003</v>
      </c>
      <c r="M105" s="13">
        <v>104.89974126000001</v>
      </c>
    </row>
    <row r="106" spans="1:25" ht="33" x14ac:dyDescent="0.6">
      <c r="A106" s="8"/>
      <c r="B106" s="11" t="s">
        <v>2</v>
      </c>
      <c r="C106" s="27">
        <v>91</v>
      </c>
      <c r="D106" s="27">
        <f t="shared" ref="D106" si="58">D105/C105*100</f>
        <v>90.972222222222214</v>
      </c>
      <c r="E106" s="27">
        <f t="shared" ref="E106" si="59">E105/D105*100</f>
        <v>97.232824427480921</v>
      </c>
      <c r="F106" s="27">
        <f t="shared" ref="F106" si="60">F105/E105*100</f>
        <v>97.978517212953875</v>
      </c>
      <c r="G106" s="27">
        <f t="shared" ref="G106" si="61">G105/F105*100</f>
        <v>95.017289556437774</v>
      </c>
      <c r="H106" s="27">
        <f t="shared" ref="H106" si="62">H105/G105*100</f>
        <v>98.530315091654813</v>
      </c>
      <c r="I106" s="27">
        <f t="shared" ref="I106" si="63">I105/H105*100</f>
        <v>100.24475960316256</v>
      </c>
      <c r="J106" s="27">
        <f t="shared" ref="J106" si="64">J105/I105*100</f>
        <v>101.6902993801111</v>
      </c>
      <c r="K106" s="27">
        <f t="shared" ref="K106" si="65">K105/J105*100</f>
        <v>53.918340891490246</v>
      </c>
      <c r="L106" s="27">
        <f t="shared" ref="L106" si="66">L105/K105*100</f>
        <v>103.94268346572895</v>
      </c>
      <c r="M106" s="27">
        <f t="shared" ref="M106" si="67">M105/L105*100</f>
        <v>196.43786781607955</v>
      </c>
    </row>
    <row r="107" spans="1:25" x14ac:dyDescent="0.55000000000000004">
      <c r="A107" s="8"/>
      <c r="B107" s="9" t="s">
        <v>21</v>
      </c>
      <c r="C107" s="13">
        <v>43.8</v>
      </c>
      <c r="D107" s="13">
        <v>39.799999999999997</v>
      </c>
      <c r="E107" s="13">
        <v>38.700000000000003</v>
      </c>
      <c r="F107" s="13">
        <v>37.939286237199994</v>
      </c>
      <c r="G107" s="13">
        <v>36.02344093</v>
      </c>
      <c r="H107" s="13">
        <v>35.5190464402</v>
      </c>
      <c r="I107" s="13">
        <v>35.606745305200008</v>
      </c>
      <c r="J107" s="13">
        <v>36.207819970800003</v>
      </c>
      <c r="K107" s="13">
        <v>19.522753856039998</v>
      </c>
      <c r="L107" s="13">
        <v>20.292370399399996</v>
      </c>
      <c r="M107" s="13">
        <v>39.861974526799997</v>
      </c>
    </row>
    <row r="108" spans="1:25" x14ac:dyDescent="0.55000000000000004">
      <c r="A108" s="8"/>
      <c r="B108" s="28" t="s">
        <v>25</v>
      </c>
      <c r="C108" s="29">
        <v>2.31</v>
      </c>
      <c r="D108" s="29">
        <v>2.1920000000000002</v>
      </c>
      <c r="E108" s="29">
        <v>2.0910000000000002</v>
      </c>
      <c r="F108" s="29">
        <v>1.9866459999999999</v>
      </c>
      <c r="G108" s="29">
        <v>1.865386</v>
      </c>
      <c r="H108" s="29">
        <v>1.7634300000000001</v>
      </c>
      <c r="I108" s="29">
        <v>1.681594</v>
      </c>
      <c r="J108" s="29">
        <v>1.6582619999999999</v>
      </c>
      <c r="K108" s="29">
        <v>0.81914299999999995</v>
      </c>
      <c r="L108" s="29">
        <v>0.64276599999999995</v>
      </c>
      <c r="M108" s="29">
        <v>1.389988</v>
      </c>
    </row>
    <row r="109" spans="1:25" s="3" customFormat="1" ht="33" x14ac:dyDescent="0.6">
      <c r="A109" s="38"/>
      <c r="B109" s="11" t="s">
        <v>2</v>
      </c>
      <c r="C109" s="27">
        <v>92</v>
      </c>
      <c r="D109" s="27">
        <f t="shared" ref="D109" si="68">D108/C108*100</f>
        <v>94.891774891774901</v>
      </c>
      <c r="E109" s="27">
        <f t="shared" ref="E109" si="69">E108/D108*100</f>
        <v>95.392335766423358</v>
      </c>
      <c r="F109" s="27">
        <f t="shared" ref="F109" si="70">F108/E108*100</f>
        <v>95.009373505499752</v>
      </c>
      <c r="G109" s="27">
        <f t="shared" ref="G109" si="71">G108/F108*100</f>
        <v>93.896245229396683</v>
      </c>
      <c r="H109" s="27">
        <f t="shared" ref="H109" si="72">H108/G108*100</f>
        <v>94.534321582771611</v>
      </c>
      <c r="I109" s="27">
        <f t="shared" ref="I109" si="73">I108/H108*100</f>
        <v>95.359271419903251</v>
      </c>
      <c r="J109" s="27">
        <f t="shared" ref="J109" si="74">J108/I108*100</f>
        <v>98.612506942817348</v>
      </c>
      <c r="K109" s="27">
        <f t="shared" ref="K109" si="75">K108/J108*100</f>
        <v>49.397682633986669</v>
      </c>
      <c r="L109" s="27">
        <f t="shared" ref="L109" si="76">L108/K108*100</f>
        <v>78.468106301341763</v>
      </c>
      <c r="M109" s="27">
        <f t="shared" ref="M109" si="77">M108/L108*100</f>
        <v>216.25101514392489</v>
      </c>
    </row>
    <row r="110" spans="1:25" s="3" customFormat="1" x14ac:dyDescent="0.55000000000000004">
      <c r="A110" s="38"/>
      <c r="C110" s="38"/>
      <c r="D110" s="38"/>
      <c r="E110" s="38"/>
      <c r="F110" s="38"/>
      <c r="G110" s="38"/>
      <c r="H110" s="1"/>
      <c r="I110" s="38"/>
      <c r="J110" s="38"/>
    </row>
    <row r="111" spans="1:25" s="3" customFormat="1" x14ac:dyDescent="0.55000000000000004">
      <c r="A111" s="38"/>
      <c r="C111" s="38"/>
      <c r="D111" s="38"/>
      <c r="E111" s="38"/>
      <c r="F111" s="38"/>
      <c r="G111" s="38"/>
      <c r="H111" s="1"/>
      <c r="I111" s="38"/>
      <c r="J111" s="38"/>
    </row>
    <row r="112" spans="1:25" s="3" customFormat="1" x14ac:dyDescent="0.55000000000000004">
      <c r="A112" s="38"/>
      <c r="H112" s="1"/>
    </row>
    <row r="113" spans="1:26" s="3" customFormat="1" ht="33" x14ac:dyDescent="0.6">
      <c r="A113" s="38"/>
      <c r="B113" s="31" t="s">
        <v>33</v>
      </c>
      <c r="H113" s="1"/>
    </row>
    <row r="114" spans="1:26" s="3" customFormat="1" ht="33" x14ac:dyDescent="0.6">
      <c r="A114" s="38"/>
      <c r="B114" s="36"/>
      <c r="H114" s="1"/>
    </row>
    <row r="115" spans="1:26" s="3" customFormat="1" ht="33" x14ac:dyDescent="0.6">
      <c r="A115" s="38"/>
      <c r="B115" s="26"/>
      <c r="C115" s="6">
        <v>2012</v>
      </c>
      <c r="D115" s="6">
        <v>2013</v>
      </c>
      <c r="E115" s="6">
        <v>2014</v>
      </c>
      <c r="F115" s="6">
        <v>2015</v>
      </c>
      <c r="G115" s="6">
        <v>2016</v>
      </c>
      <c r="H115" s="6">
        <v>2017</v>
      </c>
      <c r="I115" s="6">
        <v>2018</v>
      </c>
      <c r="J115" s="6">
        <v>2019</v>
      </c>
      <c r="K115" s="6">
        <v>2020</v>
      </c>
      <c r="L115" s="6">
        <v>2021</v>
      </c>
      <c r="M115" s="6">
        <v>2022</v>
      </c>
    </row>
    <row r="116" spans="1:26" s="3" customFormat="1" x14ac:dyDescent="0.55000000000000004">
      <c r="A116" s="38"/>
      <c r="B116" s="28" t="s">
        <v>34</v>
      </c>
      <c r="C116" s="32">
        <v>31</v>
      </c>
      <c r="D116" s="32">
        <v>29</v>
      </c>
      <c r="E116" s="32">
        <v>28</v>
      </c>
      <c r="F116" s="32">
        <v>26</v>
      </c>
      <c r="G116" s="32">
        <v>26</v>
      </c>
      <c r="H116" s="32">
        <v>26</v>
      </c>
      <c r="I116" s="32">
        <v>26</v>
      </c>
      <c r="J116" s="32">
        <v>25</v>
      </c>
      <c r="K116" s="32">
        <v>22</v>
      </c>
      <c r="L116" s="32">
        <v>25</v>
      </c>
      <c r="M116" s="32">
        <v>25</v>
      </c>
    </row>
    <row r="117" spans="1:26" s="3" customFormat="1" x14ac:dyDescent="0.55000000000000004">
      <c r="A117" s="38"/>
      <c r="B117" s="28" t="s">
        <v>27</v>
      </c>
      <c r="C117" s="33" t="s">
        <v>17</v>
      </c>
      <c r="D117" s="33" t="s">
        <v>17</v>
      </c>
      <c r="E117" s="33" t="s">
        <v>17</v>
      </c>
      <c r="F117" s="33" t="s">
        <v>17</v>
      </c>
      <c r="G117" s="33" t="s">
        <v>17</v>
      </c>
      <c r="H117" s="33" t="s">
        <v>17</v>
      </c>
      <c r="I117" s="33" t="s">
        <v>17</v>
      </c>
      <c r="J117" s="33" t="s">
        <v>17</v>
      </c>
      <c r="K117" s="33" t="s">
        <v>17</v>
      </c>
      <c r="L117" s="33" t="s">
        <v>17</v>
      </c>
      <c r="M117" s="33" t="s">
        <v>17</v>
      </c>
    </row>
    <row r="118" spans="1:26" x14ac:dyDescent="0.55000000000000004">
      <c r="A118" s="8"/>
      <c r="B118" s="28" t="s">
        <v>28</v>
      </c>
      <c r="C118" s="32">
        <v>4867</v>
      </c>
      <c r="D118" s="32">
        <v>4683</v>
      </c>
      <c r="E118" s="32">
        <v>4631</v>
      </c>
      <c r="F118" s="32">
        <v>4246</v>
      </c>
      <c r="G118" s="32">
        <v>4246</v>
      </c>
      <c r="H118" s="32">
        <v>4246</v>
      </c>
      <c r="I118" s="32">
        <v>4230</v>
      </c>
      <c r="J118" s="32">
        <v>4040</v>
      </c>
      <c r="K118" s="32">
        <v>3475</v>
      </c>
      <c r="L118" s="32">
        <v>3570</v>
      </c>
      <c r="M118" s="32">
        <v>4009</v>
      </c>
    </row>
    <row r="119" spans="1:26" x14ac:dyDescent="0.55000000000000004">
      <c r="A119" s="8"/>
      <c r="C119" s="8"/>
      <c r="D119" s="8"/>
      <c r="E119" s="8"/>
      <c r="G119" s="50"/>
      <c r="I119" s="8"/>
      <c r="J119" s="8"/>
      <c r="M119" s="37"/>
    </row>
    <row r="120" spans="1:26" x14ac:dyDescent="0.55000000000000004">
      <c r="A120" s="8"/>
      <c r="C120" s="8"/>
      <c r="D120" s="8"/>
      <c r="E120" s="8"/>
      <c r="G120" s="50"/>
      <c r="I120" s="8"/>
      <c r="J120" s="8"/>
      <c r="M120" s="37"/>
    </row>
    <row r="121" spans="1:26" x14ac:dyDescent="0.55000000000000004">
      <c r="A121" s="8"/>
      <c r="C121" s="8"/>
      <c r="D121" s="8"/>
      <c r="E121" s="8"/>
      <c r="P121" s="8"/>
      <c r="Q121" s="8"/>
      <c r="R121" s="8"/>
      <c r="T121" s="48"/>
      <c r="V121" s="8"/>
      <c r="W121" s="37"/>
      <c r="X121" s="37"/>
      <c r="Y121" s="37"/>
      <c r="Z121" s="37"/>
    </row>
    <row r="122" spans="1:26" ht="33" x14ac:dyDescent="0.6">
      <c r="A122" s="8"/>
      <c r="B122" s="71" t="s">
        <v>24</v>
      </c>
      <c r="C122" s="6">
        <v>2012</v>
      </c>
      <c r="D122" s="6">
        <v>2013</v>
      </c>
      <c r="E122" s="6">
        <v>2014</v>
      </c>
      <c r="F122" s="6">
        <v>2015</v>
      </c>
      <c r="G122" s="6">
        <v>2016</v>
      </c>
      <c r="H122" s="6">
        <v>2017</v>
      </c>
      <c r="I122" s="6">
        <v>2018</v>
      </c>
      <c r="J122" s="6">
        <v>2019</v>
      </c>
      <c r="K122" s="6">
        <v>2020</v>
      </c>
      <c r="L122" s="6">
        <v>2021</v>
      </c>
      <c r="M122" s="6">
        <v>2022</v>
      </c>
      <c r="O122" s="72" t="s">
        <v>25</v>
      </c>
      <c r="P122" s="6">
        <v>2012</v>
      </c>
      <c r="Q122" s="6">
        <v>2013</v>
      </c>
      <c r="R122" s="6">
        <v>2014</v>
      </c>
      <c r="S122" s="6">
        <v>2015</v>
      </c>
      <c r="T122" s="6">
        <v>2016</v>
      </c>
      <c r="U122" s="6">
        <v>2017</v>
      </c>
      <c r="V122" s="6">
        <v>2018</v>
      </c>
      <c r="W122" s="6">
        <v>2019</v>
      </c>
      <c r="X122" s="6">
        <v>2020</v>
      </c>
      <c r="Y122" s="6">
        <v>2021</v>
      </c>
      <c r="Z122" s="6">
        <v>2022</v>
      </c>
    </row>
    <row r="123" spans="1:26" x14ac:dyDescent="0.55000000000000004">
      <c r="A123" s="8"/>
      <c r="B123" s="28" t="s">
        <v>31</v>
      </c>
      <c r="C123" s="13">
        <v>145.4</v>
      </c>
      <c r="D123" s="13">
        <v>135.5</v>
      </c>
      <c r="E123" s="13">
        <v>135.9</v>
      </c>
      <c r="F123" s="13">
        <v>139.75944124</v>
      </c>
      <c r="G123" s="13">
        <v>152.45049085000002</v>
      </c>
      <c r="H123" s="13">
        <v>160.12377229000001</v>
      </c>
      <c r="I123" s="13">
        <v>152.20127941999999</v>
      </c>
      <c r="J123" s="13">
        <v>158.82686137000002</v>
      </c>
      <c r="K123" s="13">
        <v>75.487311290000008</v>
      </c>
      <c r="L123" s="13">
        <v>79.109037540000003</v>
      </c>
      <c r="M123" s="13">
        <v>152.90461561999999</v>
      </c>
      <c r="O123" s="28" t="s">
        <v>31</v>
      </c>
      <c r="P123" s="29">
        <v>1.714</v>
      </c>
      <c r="Q123" s="29">
        <v>1.6619999999999999</v>
      </c>
      <c r="R123" s="29">
        <v>1.6739999999999999</v>
      </c>
      <c r="S123" s="29">
        <v>1.69</v>
      </c>
      <c r="T123" s="29">
        <v>1.7727889999999999</v>
      </c>
      <c r="U123" s="29">
        <v>1.7350840000000001</v>
      </c>
      <c r="V123" s="29">
        <v>1.6962930000000001</v>
      </c>
      <c r="W123" s="29">
        <v>1.65333</v>
      </c>
      <c r="X123" s="29">
        <v>0.65827599999999997</v>
      </c>
      <c r="Y123" s="29">
        <v>0.54679100000000003</v>
      </c>
      <c r="Z123" s="29">
        <v>1.389988</v>
      </c>
    </row>
    <row r="124" spans="1:26" x14ac:dyDescent="0.55000000000000004">
      <c r="A124" s="8"/>
      <c r="B124" s="28" t="s">
        <v>34</v>
      </c>
      <c r="C124" s="13">
        <v>115.2</v>
      </c>
      <c r="D124" s="13">
        <v>104.8</v>
      </c>
      <c r="E124" s="13">
        <v>101.9</v>
      </c>
      <c r="F124" s="13">
        <v>99.840109040000002</v>
      </c>
      <c r="G124" s="13">
        <v>94.865365499999996</v>
      </c>
      <c r="H124" s="13">
        <v>93.471143539999986</v>
      </c>
      <c r="I124" s="13">
        <v>93.699923139999996</v>
      </c>
      <c r="J124" s="13">
        <v>95.283732359999988</v>
      </c>
      <c r="K124" s="13">
        <v>51.375407627999998</v>
      </c>
      <c r="L124" s="13">
        <v>53.400977330000003</v>
      </c>
      <c r="M124" s="13">
        <v>104.89974126000001</v>
      </c>
      <c r="O124" s="28" t="s">
        <v>34</v>
      </c>
      <c r="P124" s="29">
        <v>2.31</v>
      </c>
      <c r="Q124" s="29">
        <v>2.1920000000000002</v>
      </c>
      <c r="R124" s="29">
        <v>2.0910000000000002</v>
      </c>
      <c r="S124" s="29">
        <v>1.9866459999999999</v>
      </c>
      <c r="T124" s="29">
        <v>1.865386</v>
      </c>
      <c r="U124" s="29">
        <v>1.7634300000000001</v>
      </c>
      <c r="V124" s="29">
        <v>1.681594</v>
      </c>
      <c r="W124" s="29">
        <v>1.6582619999999999</v>
      </c>
      <c r="X124" s="29">
        <v>0.81914299999999995</v>
      </c>
      <c r="Y124" s="29">
        <v>0.64276599999999995</v>
      </c>
      <c r="Z124" s="29">
        <v>1.119251</v>
      </c>
    </row>
    <row r="125" spans="1:26" x14ac:dyDescent="0.55000000000000004">
      <c r="A125" s="8"/>
      <c r="C125" s="8"/>
      <c r="D125" s="8"/>
      <c r="E125" s="8"/>
      <c r="I125" s="39"/>
      <c r="J125" s="37"/>
      <c r="K125" s="37"/>
      <c r="L125" s="37"/>
      <c r="M125" s="37"/>
    </row>
    <row r="126" spans="1:26" x14ac:dyDescent="0.55000000000000004">
      <c r="A126" s="8"/>
    </row>
    <row r="127" spans="1:26" x14ac:dyDescent="0.55000000000000004">
      <c r="A127" s="8"/>
    </row>
    <row r="128" spans="1:26" x14ac:dyDescent="0.55000000000000004">
      <c r="A128" s="8"/>
    </row>
    <row r="129" spans="1:13" x14ac:dyDescent="0.55000000000000004">
      <c r="A129" s="8"/>
    </row>
    <row r="130" spans="1:13" x14ac:dyDescent="0.55000000000000004">
      <c r="A130" s="8"/>
      <c r="B130" s="37"/>
      <c r="C130" s="8"/>
      <c r="D130" s="8"/>
      <c r="E130" s="8"/>
      <c r="F130" s="37"/>
      <c r="I130" s="37"/>
      <c r="J130" s="37"/>
      <c r="K130" s="37"/>
      <c r="L130" s="37"/>
      <c r="M130" s="37"/>
    </row>
    <row r="131" spans="1:13" ht="33" x14ac:dyDescent="0.6">
      <c r="B131" s="41"/>
      <c r="F131" s="37"/>
      <c r="I131" s="37"/>
      <c r="J131" s="37"/>
      <c r="K131" s="40"/>
      <c r="L131" s="40"/>
      <c r="M131" s="37"/>
    </row>
    <row r="132" spans="1:13" x14ac:dyDescent="0.55000000000000004">
      <c r="B132" s="37"/>
      <c r="F132" s="37"/>
      <c r="G132" s="55"/>
      <c r="M132" s="37"/>
    </row>
    <row r="133" spans="1:13" x14ac:dyDescent="0.55000000000000004">
      <c r="F133" s="37"/>
      <c r="G133" s="55"/>
      <c r="M133" s="37"/>
    </row>
    <row r="134" spans="1:13" x14ac:dyDescent="0.55000000000000004">
      <c r="C134" s="37"/>
      <c r="D134" s="37"/>
      <c r="E134" s="37"/>
      <c r="F134" s="37"/>
      <c r="G134" s="55"/>
      <c r="H134" s="37"/>
      <c r="I134" s="37"/>
      <c r="J134" s="37"/>
      <c r="K134" s="37"/>
      <c r="L134" s="37"/>
      <c r="M134" s="37"/>
    </row>
    <row r="135" spans="1:13" x14ac:dyDescent="0.55000000000000004">
      <c r="C135" s="37"/>
      <c r="D135" s="37"/>
      <c r="E135" s="37"/>
      <c r="F135" s="37"/>
      <c r="G135" s="55"/>
      <c r="H135" s="37"/>
      <c r="I135" s="37"/>
      <c r="J135" s="37"/>
      <c r="K135" s="37"/>
      <c r="L135" s="37"/>
      <c r="M135" s="37"/>
    </row>
    <row r="136" spans="1:13" x14ac:dyDescent="0.55000000000000004">
      <c r="C136" s="37"/>
      <c r="D136" s="37"/>
      <c r="E136" s="37"/>
      <c r="F136" s="37"/>
      <c r="G136" s="55"/>
      <c r="H136" s="37"/>
      <c r="I136" s="37"/>
      <c r="J136" s="37"/>
      <c r="K136" s="37"/>
      <c r="L136" s="37"/>
      <c r="M136" s="37"/>
    </row>
    <row r="137" spans="1:13" x14ac:dyDescent="0.55000000000000004">
      <c r="B137" s="37"/>
      <c r="C137" s="37"/>
      <c r="D137" s="37"/>
      <c r="E137" s="37"/>
      <c r="F137" s="37"/>
      <c r="G137" s="55"/>
      <c r="H137" s="37"/>
      <c r="I137" s="37"/>
      <c r="J137" s="37"/>
      <c r="K137" s="37"/>
      <c r="L137" s="37"/>
      <c r="M137" s="37"/>
    </row>
    <row r="138" spans="1:13" x14ac:dyDescent="0.55000000000000004">
      <c r="C138" s="37"/>
      <c r="D138" s="37"/>
      <c r="E138" s="37"/>
      <c r="F138" s="37"/>
      <c r="G138" s="55"/>
      <c r="H138" s="37"/>
      <c r="I138" s="37"/>
      <c r="J138" s="37"/>
      <c r="K138" s="37"/>
      <c r="L138" s="37"/>
      <c r="M138" s="37"/>
    </row>
    <row r="139" spans="1:13" x14ac:dyDescent="0.55000000000000004">
      <c r="C139" s="37"/>
      <c r="D139" s="37"/>
      <c r="E139" s="37"/>
      <c r="G139" s="55"/>
      <c r="H139" s="37"/>
      <c r="I139" s="37"/>
      <c r="J139" s="37"/>
      <c r="K139" s="37"/>
      <c r="L139" s="37"/>
      <c r="M139" s="37"/>
    </row>
    <row r="140" spans="1:13" x14ac:dyDescent="0.55000000000000004">
      <c r="C140" s="37"/>
      <c r="D140" s="37"/>
      <c r="E140" s="37"/>
      <c r="G140" s="55"/>
      <c r="H140" s="37"/>
      <c r="I140" s="37"/>
      <c r="J140" s="37"/>
      <c r="K140" s="37"/>
      <c r="L140" s="37"/>
      <c r="M140" s="37"/>
    </row>
    <row r="141" spans="1:13" x14ac:dyDescent="0.55000000000000004">
      <c r="C141" s="37"/>
      <c r="D141" s="37"/>
      <c r="E141" s="37"/>
      <c r="G141" s="55"/>
      <c r="H141" s="37"/>
      <c r="I141" s="37"/>
      <c r="J141" s="37"/>
      <c r="K141" s="37"/>
      <c r="L141" s="37"/>
      <c r="M141" s="37"/>
    </row>
    <row r="142" spans="1:13" x14ac:dyDescent="0.55000000000000004">
      <c r="C142" s="37"/>
      <c r="D142" s="37"/>
      <c r="E142" s="37"/>
      <c r="G142" s="55"/>
      <c r="H142" s="37"/>
      <c r="I142" s="37"/>
      <c r="J142" s="37"/>
      <c r="K142" s="37"/>
      <c r="L142" s="37"/>
      <c r="M142" s="37"/>
    </row>
    <row r="169" spans="7:7" x14ac:dyDescent="0.55000000000000004">
      <c r="G169" s="1"/>
    </row>
    <row r="170" spans="7:7" x14ac:dyDescent="0.55000000000000004">
      <c r="G170" s="1"/>
    </row>
    <row r="171" spans="7:7" x14ac:dyDescent="0.55000000000000004">
      <c r="G171" s="1"/>
    </row>
    <row r="172" spans="7:7" x14ac:dyDescent="0.55000000000000004">
      <c r="G172" s="1"/>
    </row>
    <row r="173" spans="7:7" x14ac:dyDescent="0.55000000000000004">
      <c r="G173" s="1"/>
    </row>
    <row r="174" spans="7:7" x14ac:dyDescent="0.55000000000000004">
      <c r="G174" s="1"/>
    </row>
    <row r="175" spans="7:7" x14ac:dyDescent="0.55000000000000004">
      <c r="G175" s="1"/>
    </row>
    <row r="176" spans="7:7" x14ac:dyDescent="0.55000000000000004">
      <c r="G176" s="1"/>
    </row>
    <row r="177" spans="7:7" x14ac:dyDescent="0.55000000000000004">
      <c r="G177" s="1"/>
    </row>
    <row r="178" spans="7:7" x14ac:dyDescent="0.55000000000000004">
      <c r="G178" s="1"/>
    </row>
  </sheetData>
  <mergeCells count="1">
    <mergeCell ref="A1:AD2"/>
  </mergeCells>
  <printOptions horizontalCentered="1" verticalCentered="1"/>
  <pageMargins left="0.51181102362204722" right="0.51181102362204722" top="0.55118110236220474" bottom="0.55118110236220474" header="0.31496062992125984" footer="0.31496062992125984"/>
  <pageSetup paperSize="9" scale="17" orientation="landscape" r:id="rId1"/>
  <rowBreaks count="2" manualBreakCount="2">
    <brk id="63" max="29" man="1"/>
    <brk id="154" max="34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Delovni listi</vt:lpstr>
      </vt:variant>
      <vt:variant>
        <vt:i4>2</vt:i4>
      </vt:variant>
      <vt:variant>
        <vt:lpstr>Imenovani obsegi</vt:lpstr>
      </vt:variant>
      <vt:variant>
        <vt:i4>2</vt:i4>
      </vt:variant>
    </vt:vector>
  </HeadingPairs>
  <TitlesOfParts>
    <vt:vector size="4" baseType="lpstr">
      <vt:lpstr>SLO</vt:lpstr>
      <vt:lpstr>ANG</vt:lpstr>
      <vt:lpstr>ANG!Področje_tiskanja</vt:lpstr>
      <vt:lpstr>SLO!Področje_tiskanja</vt:lpstr>
    </vt:vector>
  </TitlesOfParts>
  <Company>Finančna Uprava 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DARJA ŠAVRIČ</dc:creator>
  <cp:lastModifiedBy>Božidara Šavrič</cp:lastModifiedBy>
  <cp:lastPrinted>2023-04-05T06:40:47Z</cp:lastPrinted>
  <dcterms:created xsi:type="dcterms:W3CDTF">2018-03-21T07:32:59Z</dcterms:created>
  <dcterms:modified xsi:type="dcterms:W3CDTF">2023-04-05T06:41:14Z</dcterms:modified>
</cp:coreProperties>
</file>